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vorig\Desktop\Prijedlog proračuna 22-24 PRILOG 14\"/>
    </mc:Choice>
  </mc:AlternateContent>
  <xr:revisionPtr revIDLastSave="0" documentId="8_{1130D88B-0C52-4FED-A307-08A383591F0D}" xr6:coauthVersionLast="45" xr6:coauthVersionMax="45" xr10:uidLastSave="{00000000-0000-0000-0000-000000000000}"/>
  <bookViews>
    <workbookView xWindow="-120" yWindow="-120" windowWidth="29040" windowHeight="15840" tabRatio="780" xr2:uid="{00000000-000D-0000-FFFF-FFFF00000000}"/>
  </bookViews>
  <sheets>
    <sheet name="PLAN" sheetId="12" r:id="rId1"/>
    <sheet name=" Račun prihoda i rashoda (2)" sheetId="7" r:id="rId2"/>
    <sheet name="sažetak" sheetId="8" r:id="rId3"/>
    <sheet name="Rashodi prema izvorima finan" sheetId="4" r:id="rId4"/>
    <sheet name="Rashodi prema funkcijskoj k " sheetId="6" r:id="rId5"/>
  </sheets>
  <definedNames>
    <definedName name="_xlnm.Print_Area" localSheetId="1">' Račun prihoda i rashoda (2)'!$A$1:$G$88</definedName>
    <definedName name="_xlnm.Print_Area" localSheetId="4">'Rashodi prema funkcijskoj k '!$A$1:$D$13</definedName>
    <definedName name="_xlnm.Print_Area" localSheetId="2">sažetak!$A$1:$H$31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7" l="1"/>
  <c r="G39" i="7"/>
  <c r="E39" i="7"/>
  <c r="F36" i="7"/>
  <c r="G36" i="7"/>
  <c r="E36" i="7"/>
  <c r="D49" i="12" l="1"/>
  <c r="E49" i="12"/>
  <c r="C49" i="12"/>
  <c r="C16" i="4" l="1"/>
  <c r="D16" i="4"/>
  <c r="B16" i="4"/>
  <c r="C13" i="4"/>
  <c r="D13" i="4"/>
  <c r="B13" i="4"/>
  <c r="C12" i="4"/>
  <c r="D12" i="4"/>
  <c r="B12" i="4"/>
  <c r="G9" i="8"/>
  <c r="H9" i="8"/>
  <c r="F9" i="8"/>
  <c r="F88" i="7"/>
  <c r="G88" i="7"/>
  <c r="E88" i="7"/>
  <c r="F87" i="7"/>
  <c r="G87" i="7"/>
  <c r="E87" i="7"/>
  <c r="F81" i="7"/>
  <c r="G81" i="7"/>
  <c r="E81" i="7"/>
  <c r="F74" i="7"/>
  <c r="G74" i="7"/>
  <c r="E74" i="7"/>
  <c r="F68" i="7"/>
  <c r="G68" i="7"/>
  <c r="E68" i="7"/>
  <c r="F63" i="7"/>
  <c r="G63" i="7"/>
  <c r="E63" i="7"/>
  <c r="F61" i="7"/>
  <c r="G61" i="7"/>
  <c r="E61" i="7"/>
  <c r="F60" i="7"/>
  <c r="G60" i="7"/>
  <c r="E60" i="7"/>
  <c r="E131" i="12" l="1"/>
  <c r="D131" i="12"/>
  <c r="C131" i="12"/>
  <c r="C127" i="12"/>
  <c r="C126" i="12" s="1"/>
  <c r="C125" i="12" s="1"/>
  <c r="C12" i="12" s="1"/>
  <c r="E127" i="12"/>
  <c r="D127" i="12"/>
  <c r="D126" i="12" s="1"/>
  <c r="D125" i="12" s="1"/>
  <c r="D12" i="12" s="1"/>
  <c r="E123" i="12"/>
  <c r="D123" i="12"/>
  <c r="C123" i="12"/>
  <c r="E119" i="12"/>
  <c r="C119" i="12"/>
  <c r="C118" i="12" s="1"/>
  <c r="C117" i="12" s="1"/>
  <c r="C11" i="12" s="1"/>
  <c r="D119" i="12"/>
  <c r="D118" i="12" s="1"/>
  <c r="D117" i="12" s="1"/>
  <c r="D11" i="12" s="1"/>
  <c r="E115" i="12"/>
  <c r="E114" i="12" s="1"/>
  <c r="C115" i="12"/>
  <c r="C114" i="12" s="1"/>
  <c r="D115" i="12"/>
  <c r="D114" i="12" s="1"/>
  <c r="E110" i="12"/>
  <c r="E109" i="12" s="1"/>
  <c r="G83" i="7" s="1"/>
  <c r="D110" i="12"/>
  <c r="D109" i="12" s="1"/>
  <c r="F83" i="7" s="1"/>
  <c r="C110" i="12"/>
  <c r="C109" i="12" s="1"/>
  <c r="E83" i="7" s="1"/>
  <c r="E107" i="12"/>
  <c r="E106" i="12" s="1"/>
  <c r="C107" i="12"/>
  <c r="C106" i="12" s="1"/>
  <c r="D107" i="12"/>
  <c r="D106" i="12" s="1"/>
  <c r="D101" i="12"/>
  <c r="E101" i="12"/>
  <c r="C101" i="12"/>
  <c r="D93" i="12"/>
  <c r="E93" i="12"/>
  <c r="C93" i="12"/>
  <c r="E86" i="12"/>
  <c r="D86" i="12"/>
  <c r="C86" i="12"/>
  <c r="E83" i="12"/>
  <c r="C83" i="12"/>
  <c r="D83" i="12"/>
  <c r="E78" i="12"/>
  <c r="E77" i="12" s="1"/>
  <c r="D78" i="12"/>
  <c r="D77" i="12" s="1"/>
  <c r="C78" i="12"/>
  <c r="C77" i="12" s="1"/>
  <c r="E75" i="12"/>
  <c r="E74" i="12" s="1"/>
  <c r="D75" i="12"/>
  <c r="D74" i="12" s="1"/>
  <c r="C75" i="12"/>
  <c r="C74" i="12" s="1"/>
  <c r="C73" i="12" s="1"/>
  <c r="C10" i="12" s="1"/>
  <c r="E71" i="12"/>
  <c r="E70" i="12" s="1"/>
  <c r="D71" i="12"/>
  <c r="D70" i="12" s="1"/>
  <c r="C71" i="12"/>
  <c r="C70" i="12"/>
  <c r="E68" i="12"/>
  <c r="D68" i="12"/>
  <c r="C68" i="12"/>
  <c r="E62" i="12"/>
  <c r="D62" i="12"/>
  <c r="C62" i="12"/>
  <c r="C61" i="12" s="1"/>
  <c r="E59" i="12"/>
  <c r="D59" i="12"/>
  <c r="C59" i="12"/>
  <c r="E57" i="12"/>
  <c r="C57" i="12"/>
  <c r="D57" i="12"/>
  <c r="D56" i="12" s="1"/>
  <c r="F67" i="7" s="1"/>
  <c r="E39" i="12"/>
  <c r="C39" i="12"/>
  <c r="D39" i="12"/>
  <c r="C32" i="12"/>
  <c r="D32" i="12"/>
  <c r="E32" i="12"/>
  <c r="C28" i="12"/>
  <c r="D28" i="12"/>
  <c r="E28" i="12"/>
  <c r="C24" i="12"/>
  <c r="D24" i="12"/>
  <c r="E24" i="12"/>
  <c r="D22" i="12"/>
  <c r="E22" i="12"/>
  <c r="C22" i="12"/>
  <c r="E18" i="12"/>
  <c r="D18" i="12"/>
  <c r="C18" i="12"/>
  <c r="C17" i="12" s="1"/>
  <c r="E53" i="7" s="1"/>
  <c r="E56" i="12" l="1"/>
  <c r="G67" i="7" s="1"/>
  <c r="E118" i="12"/>
  <c r="E117" i="12" s="1"/>
  <c r="E11" i="12" s="1"/>
  <c r="E73" i="12"/>
  <c r="E10" i="12" s="1"/>
  <c r="D61" i="12"/>
  <c r="E61" i="12"/>
  <c r="C56" i="12"/>
  <c r="E67" i="7" s="1"/>
  <c r="C27" i="12"/>
  <c r="E27" i="12"/>
  <c r="G57" i="7" s="1"/>
  <c r="E17" i="12"/>
  <c r="G53" i="7" s="1"/>
  <c r="D17" i="12"/>
  <c r="F53" i="7" s="1"/>
  <c r="E82" i="12"/>
  <c r="E126" i="12"/>
  <c r="E125" i="12" s="1"/>
  <c r="E12" i="12" s="1"/>
  <c r="D27" i="12"/>
  <c r="D73" i="12"/>
  <c r="D10" i="12" s="1"/>
  <c r="D82" i="12"/>
  <c r="C82" i="12"/>
  <c r="C81" i="12" l="1"/>
  <c r="B10" i="4" s="1"/>
  <c r="E59" i="7"/>
  <c r="D81" i="12"/>
  <c r="C10" i="4" s="1"/>
  <c r="F59" i="7"/>
  <c r="E81" i="12"/>
  <c r="D10" i="4" s="1"/>
  <c r="G59" i="7"/>
  <c r="D16" i="12"/>
  <c r="C7" i="4" s="1"/>
  <c r="F57" i="7"/>
  <c r="C16" i="12"/>
  <c r="B7" i="4" s="1"/>
  <c r="E57" i="7"/>
  <c r="E16" i="12"/>
  <c r="D7" i="4" s="1"/>
  <c r="D7" i="12"/>
  <c r="D8" i="12" s="1"/>
  <c r="D15" i="12"/>
  <c r="E15" i="12"/>
  <c r="E7" i="12"/>
  <c r="E8" i="12" s="1"/>
  <c r="C80" i="12"/>
  <c r="C9" i="12"/>
  <c r="C13" i="12" s="1"/>
  <c r="E80" i="12" l="1"/>
  <c r="E6" i="12" s="1"/>
  <c r="D8" i="6" s="1"/>
  <c r="D9" i="12"/>
  <c r="D13" i="12" s="1"/>
  <c r="D80" i="12"/>
  <c r="E9" i="12"/>
  <c r="E13" i="12" s="1"/>
  <c r="E14" i="12" s="1"/>
  <c r="C7" i="12"/>
  <c r="C8" i="12" s="1"/>
  <c r="C14" i="12" s="1"/>
  <c r="C15" i="12"/>
  <c r="C6" i="12" s="1"/>
  <c r="B8" i="6" s="1"/>
  <c r="D6" i="12"/>
  <c r="C8" i="6" s="1"/>
  <c r="D14" i="12"/>
  <c r="G23" i="8" l="1"/>
  <c r="H23" i="8"/>
  <c r="F23" i="8"/>
  <c r="G46" i="7" l="1"/>
  <c r="G45" i="7" s="1"/>
  <c r="E46" i="7"/>
  <c r="E45" i="7" s="1"/>
  <c r="F10" i="7" l="1"/>
  <c r="G86" i="7"/>
  <c r="G31" i="7"/>
  <c r="E31" i="7"/>
  <c r="E38" i="7"/>
  <c r="G10" i="7"/>
  <c r="E10" i="7"/>
  <c r="F27" i="7"/>
  <c r="F35" i="7"/>
  <c r="G38" i="7"/>
  <c r="F41" i="7"/>
  <c r="E72" i="7"/>
  <c r="F13" i="7"/>
  <c r="E76" i="7"/>
  <c r="E80" i="7"/>
  <c r="E27" i="7"/>
  <c r="E13" i="7"/>
  <c r="F31" i="7"/>
  <c r="F38" i="7"/>
  <c r="E66" i="7"/>
  <c r="E69" i="7"/>
  <c r="G35" i="7"/>
  <c r="G41" i="7"/>
  <c r="F46" i="7"/>
  <c r="F45" i="7" s="1"/>
  <c r="F66" i="7"/>
  <c r="F69" i="7"/>
  <c r="G72" i="7"/>
  <c r="F76" i="7"/>
  <c r="F80" i="7"/>
  <c r="E86" i="7"/>
  <c r="G27" i="7"/>
  <c r="E35" i="7"/>
  <c r="E41" i="7"/>
  <c r="G66" i="7"/>
  <c r="G69" i="7"/>
  <c r="G76" i="7"/>
  <c r="G80" i="7"/>
  <c r="F86" i="7"/>
  <c r="E9" i="7" l="1"/>
  <c r="F8" i="8" s="1"/>
  <c r="F10" i="8" s="1"/>
  <c r="F72" i="7"/>
  <c r="G56" i="7"/>
  <c r="E52" i="7"/>
  <c r="G52" i="7"/>
  <c r="E56" i="7"/>
  <c r="F52" i="7"/>
  <c r="G75" i="7"/>
  <c r="H12" i="8" s="1"/>
  <c r="F56" i="7"/>
  <c r="G13" i="7"/>
  <c r="G9" i="7" s="1"/>
  <c r="H8" i="8" s="1"/>
  <c r="H10" i="8" s="1"/>
  <c r="E75" i="7"/>
  <c r="F12" i="8" s="1"/>
  <c r="F9" i="7"/>
  <c r="G8" i="8" s="1"/>
  <c r="G10" i="8" s="1"/>
  <c r="F75" i="7"/>
  <c r="G12" i="8" s="1"/>
  <c r="D10" i="6"/>
  <c r="C10" i="6"/>
  <c r="B10" i="6"/>
  <c r="B6" i="6" l="1"/>
  <c r="B5" i="6" s="1"/>
  <c r="C6" i="6"/>
  <c r="C5" i="6" s="1"/>
  <c r="D6" i="6"/>
  <c r="D5" i="6" s="1"/>
  <c r="G51" i="7"/>
  <c r="F51" i="7"/>
  <c r="E51" i="7"/>
  <c r="G49" i="7" l="1"/>
  <c r="H11" i="8"/>
  <c r="H13" i="8" s="1"/>
  <c r="H14" i="8" s="1"/>
  <c r="H24" i="8" s="1"/>
  <c r="F49" i="7"/>
  <c r="G11" i="8"/>
  <c r="G13" i="8" s="1"/>
  <c r="G14" i="8" s="1"/>
  <c r="G24" i="8" s="1"/>
  <c r="E49" i="7"/>
  <c r="F11" i="8"/>
  <c r="F13" i="8" s="1"/>
  <c r="F14" i="8" s="1"/>
  <c r="F24" i="8" s="1"/>
  <c r="B18" i="4"/>
  <c r="B14" i="4"/>
  <c r="B11" i="4" l="1"/>
  <c r="B6" i="4"/>
  <c r="C11" i="4"/>
  <c r="D14" i="4"/>
  <c r="C18" i="4"/>
  <c r="D6" i="4"/>
  <c r="C9" i="4"/>
  <c r="D18" i="4"/>
  <c r="C6" i="4"/>
  <c r="B9" i="4"/>
  <c r="D9" i="4"/>
  <c r="C14" i="4"/>
  <c r="D11" i="4" l="1"/>
  <c r="D5" i="4"/>
  <c r="C5" i="4"/>
  <c r="B5" i="4"/>
</calcChain>
</file>

<file path=xl/sharedStrings.xml><?xml version="1.0" encoding="utf-8"?>
<sst xmlns="http://schemas.openxmlformats.org/spreadsheetml/2006/main" count="298" uniqueCount="176">
  <si>
    <t>IZVOR 11</t>
  </si>
  <si>
    <t>OPĆI PRIHODI I PRIMICI</t>
  </si>
  <si>
    <t>UKUPNO U LIMITU</t>
  </si>
  <si>
    <t>IZVOR 31</t>
  </si>
  <si>
    <t>IZVOR 41</t>
  </si>
  <si>
    <t>PRIHODI OD IGARA NA SREĆU</t>
  </si>
  <si>
    <t>IZVOR 43</t>
  </si>
  <si>
    <t>OSTALI PRIHODI ZA POSEBNE NAMJENE</t>
  </si>
  <si>
    <t>IZVOR 52</t>
  </si>
  <si>
    <t>OSTALE POMOĆI</t>
  </si>
  <si>
    <t>UKUPNO VAN LIMITA</t>
  </si>
  <si>
    <t>Opći prihodi i primici</t>
  </si>
  <si>
    <t>Materijalni rashodi</t>
  </si>
  <si>
    <t>Naknade troškova zaposlenima</t>
  </si>
  <si>
    <t>Službena putovanja</t>
  </si>
  <si>
    <t>Stručno usavršavanje zaposlenika</t>
  </si>
  <si>
    <t>Rashodi za usluge</t>
  </si>
  <si>
    <t>Intelektualne i osobne usluge</t>
  </si>
  <si>
    <t>Rashodi za materijal i energiju</t>
  </si>
  <si>
    <t>Uredski materijal i ostali materijalni rashodi</t>
  </si>
  <si>
    <t>Službena, radna i zaštitna odjeća i obuća</t>
  </si>
  <si>
    <t>Zdravstvene i veterinarske usluge</t>
  </si>
  <si>
    <t>Ostale usluge</t>
  </si>
  <si>
    <t>Ostali nespomenuti rashodi poslovanja</t>
  </si>
  <si>
    <t>Pristojbe i naknade</t>
  </si>
  <si>
    <t>Naknade građanima i kućanstvima na temelju osiguranja i druge naknade</t>
  </si>
  <si>
    <t>Prihodi od igara na sreću</t>
  </si>
  <si>
    <t>Naknade za rad predstavničkih i izvršnih tijela, povjerenstava i slično</t>
  </si>
  <si>
    <t>Ostali rashodi</t>
  </si>
  <si>
    <t>Tekuće donacije</t>
  </si>
  <si>
    <t>Tekuće donacije u novcu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</si>
  <si>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</si>
  <si>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</si>
  <si>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</si>
  <si>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</si>
  <si>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</si>
  <si>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</si>
  <si>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</si>
  <si>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</si>
  <si>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</si>
  <si>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</si>
  <si>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</si>
  <si>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</si>
  <si>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</si>
  <si>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</si>
  <si>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</si>
  <si>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</si>
  <si>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</si>
  <si>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</si>
  <si>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Premije osiguranja</t>
  </si>
  <si>
    <t>Reprezentacija</t>
  </si>
  <si>
    <t>Članarine i norme</t>
  </si>
  <si>
    <t>Financijski rashodi</t>
  </si>
  <si>
    <t>Ostali financijski rashodi</t>
  </si>
  <si>
    <t>Bankarske usluge i usluge platnog prometa</t>
  </si>
  <si>
    <t>Vlastiti prihodi</t>
  </si>
  <si>
    <t>Materijal i sirovine</t>
  </si>
  <si>
    <t>Rashodi za nabavu proizvedene dugotrajne imovine</t>
  </si>
  <si>
    <t>Postrojenja i oprema</t>
  </si>
  <si>
    <t>Ostali prihodi za posebne namjene</t>
  </si>
  <si>
    <t>Uredska oprema i namještaj</t>
  </si>
  <si>
    <t>Pomoći EU</t>
  </si>
  <si>
    <t>Ostale pomoći</t>
  </si>
  <si>
    <t>Komunikacijska oprema</t>
  </si>
  <si>
    <t>Prijenosi između proračunskih korisnika istog proračuna</t>
  </si>
  <si>
    <t>Računalne usluge</t>
  </si>
  <si>
    <t>Rashodi za nabavu neproizvedene dugotrajne imovine</t>
  </si>
  <si>
    <t>Rashodi za dodatna ulaganja na nefinancijskoj imovini</t>
  </si>
  <si>
    <t>Dodatna ulaganja na građevinskim objektima</t>
  </si>
  <si>
    <t>Sredstva učešća za pomoći</t>
  </si>
  <si>
    <t>Medicinska i laboratorijska oprema</t>
  </si>
  <si>
    <t>Oprema za održavanje i zaštitu</t>
  </si>
  <si>
    <t>Instrumenti, uređaji i strojevi</t>
  </si>
  <si>
    <t>Kamate za primljene kredite i zajmove</t>
  </si>
  <si>
    <t>Kamate za primljene zajmove od trgovačkih društava i obrtnika izvan javnog sektora</t>
  </si>
  <si>
    <t>Prijevozna sredstva</t>
  </si>
  <si>
    <t>Prijevozna sredstva u cestovnom prometu</t>
  </si>
  <si>
    <t>VLASTITI PRIHODI</t>
  </si>
  <si>
    <t>UKUPNO</t>
  </si>
  <si>
    <t>Donacije</t>
  </si>
  <si>
    <t>Zatvori i kaznionice</t>
  </si>
  <si>
    <t>A630000</t>
  </si>
  <si>
    <t>IZVRŠAVANJE KAZNE ZATVORA, MJERE PRITVORA I ODGOJNE MJERE</t>
  </si>
  <si>
    <t>A630113</t>
  </si>
  <si>
    <t>IZVRŠAVANJE KAZNE ZATVORA, MJERE PRITVORA I ODGOJNE MJERE (IZ EVIDENCIJSKIH PRIHODA)</t>
  </si>
  <si>
    <t>II POSEBNI DIO</t>
  </si>
  <si>
    <t>Kazneno tijelo:</t>
  </si>
  <si>
    <t xml:space="preserve">FINANCIJSKI PLAN 2023. </t>
  </si>
  <si>
    <t>FINANCIJSKI PLAN 2024.</t>
  </si>
  <si>
    <t xml:space="preserve">FINANCIJSKI PLAN 2025. </t>
  </si>
  <si>
    <t>EUR</t>
  </si>
  <si>
    <t>I. OPĆI DIO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</si>
  <si>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</si>
  <si>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</si>
  <si>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</si>
  <si>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</si>
  <si>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</si>
  <si>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</si>
  <si>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</si>
  <si>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</si>
  <si>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</si>
  <si>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</si>
  <si>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</si>
  <si>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Pomoći iz inozemstva i od subjekata unutar općeg proračuna</t>
  </si>
  <si>
    <t>Pomoći od međunarodnih organizacija te institucija i tijela EU (AOP 050 do 053)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</si>
  <si>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</si>
  <si>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</si>
  <si>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</si>
  <si>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</si>
  <si>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Prihodi od imovine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</si>
  <si>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</si>
  <si>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</si>
  <si>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</si>
  <si>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Prihodi iz nadležnog proračuna i od HZZOa NA TEMELJU UGOVORNIH OBVEZA</t>
  </si>
  <si>
    <t>Kazne, upravne mjere i ostali prihodi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</si>
  <si>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</si>
  <si>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</si>
  <si>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</si>
  <si>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</si>
  <si>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</si>
  <si>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Europski socijalni fond ESF</t>
  </si>
  <si>
    <t>Prihodi od igara na sreeću</t>
  </si>
  <si>
    <t>Rashodi za nabavu nefinancijske imovine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</si>
  <si>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</si>
  <si>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</si>
  <si>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</si>
  <si>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</si>
  <si>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</si>
  <si>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</si>
  <si>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</si>
  <si>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</si>
  <si>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</si>
  <si>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</si>
  <si>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</si>
  <si>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</si>
  <si>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</si>
  <si>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</si>
  <si>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</si>
  <si>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</si>
  <si>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</si>
  <si>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</si>
  <si>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</si>
  <si>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</si>
  <si>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FINANCIJSKI PLAN PRORAČUNSKOG KORISNIKA DRŽAVNOG PRORAČUNA
ZA 2023. I PROJEKCIJE ZA 2024. I 2025. GODINU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</si>
  <si>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</si>
  <si>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</si>
  <si>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</si>
  <si>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</si>
  <si>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</si>
  <si>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</si>
  <si>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</si>
  <si>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</si>
  <si>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</si>
  <si>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</si>
  <si>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</si>
  <si>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</si>
  <si>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</si>
  <si>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</si>
  <si>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</si>
  <si>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</si>
  <si>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</si>
  <si>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</si>
  <si>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</si>
  <si>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</si>
  <si>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</si>
  <si>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</si>
  <si>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</si>
  <si>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</si>
  <si>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</si>
  <si>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</si>
  <si>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</si>
  <si>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</si>
  <si>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</si>
  <si>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</si>
  <si>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Plan rashoda i izdataka za 2023. - 2025. (u EUR)</t>
  </si>
  <si>
    <t>ZATVOR U POŽEGI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</si>
</sst>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4">
    <xf numFmtId="0" fontId="0" fillId="0" borderId="0"/>
    <xf numFmtId="0" fontId="6" fillId="2" borderId="1" applyNumberFormat="0" applyProtection="0">
      <alignment horizontal="left" vertical="center" indent="1"/>
    </xf>
    <xf numFmtId="4" fontId="6" fillId="4" borderId="1" applyNumberFormat="0" applyProtection="0">
      <alignment horizontal="left" vertical="center" indent="1"/>
    </xf>
    <xf numFmtId="4" fontId="6" fillId="5" borderId="1" applyNumberFormat="0" applyProtection="0">
      <alignment vertical="center"/>
    </xf>
    <xf numFmtId="0" fontId="6" fillId="6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0" fontId="6" fillId="8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1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7" fillId="2" borderId="1" xfId="1" quotePrefix="1" applyNumberFormat="1" applyFont="1" applyAlignment="1">
      <alignment horizontal="left" vertical="center" indent="2"/>
    </xf>
    <xf numFmtId="0" fontId="6" fillId="7" borderId="1" xfId="5" quotePrefix="1">
      <alignment horizontal="left" vertical="center" indent="1"/>
    </xf>
    <xf numFmtId="3" fontId="6" fillId="5" borderId="1" xfId="3" applyNumberFormat="1">
      <alignment vertical="center"/>
    </xf>
    <xf numFmtId="3" fontId="7" fillId="5" borderId="1" xfId="3" applyNumberFormat="1" applyFont="1">
      <alignment vertical="center"/>
    </xf>
    <xf numFmtId="0" fontId="9" fillId="7" borderId="1" xfId="5" quotePrefix="1" applyFont="1">
      <alignment horizontal="left" vertical="center" indent="1"/>
    </xf>
    <xf numFmtId="0" fontId="6" fillId="8" borderId="1" xfId="6" quotePrefix="1" applyAlignment="1">
      <alignment horizontal="left" vertical="center" indent="4"/>
    </xf>
    <xf numFmtId="0" fontId="6" fillId="7" borderId="1" xfId="5" quotePrefix="1" applyNumberFormat="1" applyAlignment="1">
      <alignment horizontal="left" vertical="center" indent="6"/>
    </xf>
    <xf numFmtId="0" fontId="6" fillId="7" borderId="1" xfId="5" quotePrefix="1" applyNumberFormat="1" applyAlignment="1">
      <alignment horizontal="left" vertical="center" indent="7"/>
    </xf>
    <xf numFmtId="0" fontId="6" fillId="7" borderId="1" xfId="5" quotePrefix="1" applyNumberFormat="1" applyAlignment="1">
      <alignment horizontal="left" vertical="center" indent="8"/>
    </xf>
    <xf numFmtId="0" fontId="7" fillId="7" borderId="1" xfId="5" quotePrefix="1" applyNumberFormat="1" applyFont="1" applyAlignment="1">
      <alignment horizontal="left" vertical="center" indent="5"/>
    </xf>
    <xf numFmtId="0" fontId="6" fillId="7" borderId="1" xfId="5" quotePrefix="1" applyNumberFormat="1">
      <alignment horizontal="left" vertical="center" indent="1"/>
    </xf>
    <xf numFmtId="0" fontId="7" fillId="7" borderId="1" xfId="5" quotePrefix="1" applyNumberFormat="1" applyFont="1" applyAlignment="1">
      <alignment horizontal="center" vertical="center"/>
    </xf>
    <xf numFmtId="0" fontId="7" fillId="7" borderId="1" xfId="5" quotePrefix="1" applyFont="1">
      <alignment horizontal="left" vertical="center" indent="1"/>
    </xf>
    <xf numFmtId="0" fontId="6" fillId="7" borderId="2" xfId="5" quotePrefix="1" applyBorder="1">
      <alignment horizontal="left" vertical="center" indent="1"/>
    </xf>
    <xf numFmtId="0" fontId="11" fillId="0" borderId="0" xfId="8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0" fillId="9" borderId="0" xfId="8" applyFont="1" applyFill="1" applyAlignment="1">
      <alignment horizontal="left"/>
    </xf>
    <xf numFmtId="0" fontId="12" fillId="0" borderId="0" xfId="8" applyFont="1"/>
    <xf numFmtId="0" fontId="13" fillId="10" borderId="0" xfId="8" applyFont="1" applyFill="1" applyAlignment="1">
      <alignment horizontal="right" vertical="center"/>
    </xf>
    <xf numFmtId="0" fontId="8" fillId="2" borderId="2" xfId="1" quotePrefix="1" applyFont="1" applyBorder="1" applyAlignment="1">
      <alignment horizontal="left" indent="1"/>
    </xf>
    <xf numFmtId="0" fontId="7" fillId="9" borderId="8" xfId="2" quotePrefix="1" applyNumberFormat="1" applyFont="1" applyFill="1" applyBorder="1" applyAlignment="1">
      <alignment horizontal="center" vertical="center" wrapText="1"/>
    </xf>
    <xf numFmtId="0" fontId="6" fillId="13" borderId="1" xfId="4" quotePrefix="1" applyNumberFormat="1" applyFill="1" applyAlignment="1">
      <alignment horizontal="left" vertical="center" indent="3"/>
    </xf>
    <xf numFmtId="0" fontId="6" fillId="13" borderId="2" xfId="4" quotePrefix="1" applyFill="1" applyBorder="1">
      <alignment horizontal="left" vertical="center" indent="1"/>
    </xf>
    <xf numFmtId="3" fontId="6" fillId="5" borderId="9" xfId="3" applyNumberFormat="1" applyBorder="1">
      <alignment vertical="center"/>
    </xf>
    <xf numFmtId="0" fontId="6" fillId="8" borderId="2" xfId="6" quotePrefix="1" applyBorder="1">
      <alignment horizontal="left" vertical="center" indent="1"/>
    </xf>
    <xf numFmtId="3" fontId="6" fillId="5" borderId="10" xfId="3" applyNumberFormat="1" applyBorder="1">
      <alignment vertical="center"/>
    </xf>
    <xf numFmtId="0" fontId="7" fillId="7" borderId="2" xfId="5" quotePrefix="1" applyFont="1" applyBorder="1">
      <alignment horizontal="left" vertical="center" indent="1"/>
    </xf>
    <xf numFmtId="3" fontId="7" fillId="5" borderId="10" xfId="3" applyNumberFormat="1" applyFont="1" applyBorder="1">
      <alignment vertical="center"/>
    </xf>
    <xf numFmtId="3" fontId="6" fillId="0" borderId="10" xfId="7" applyNumberFormat="1" applyBorder="1">
      <alignment horizontal="right" vertical="center"/>
    </xf>
    <xf numFmtId="3" fontId="6" fillId="5" borderId="5" xfId="3" applyNumberFormat="1" applyBorder="1">
      <alignment vertical="center"/>
    </xf>
    <xf numFmtId="3" fontId="7" fillId="5" borderId="5" xfId="3" applyNumberFormat="1" applyFont="1" applyBorder="1">
      <alignment vertical="center"/>
    </xf>
    <xf numFmtId="0" fontId="16" fillId="0" borderId="0" xfId="9" applyFont="1" applyAlignment="1">
      <alignment horizontal="center" vertical="center" wrapText="1"/>
    </xf>
    <xf numFmtId="0" fontId="5" fillId="0" borderId="0" xfId="9"/>
    <xf numFmtId="0" fontId="19" fillId="0" borderId="0" xfId="9" applyFont="1" applyAlignment="1">
      <alignment vertical="center" wrapText="1"/>
    </xf>
    <xf numFmtId="0" fontId="21" fillId="14" borderId="3" xfId="9" applyFont="1" applyFill="1" applyBorder="1" applyAlignment="1">
      <alignment horizontal="center" vertical="center" wrapText="1"/>
    </xf>
    <xf numFmtId="0" fontId="21" fillId="13" borderId="3" xfId="9" applyFont="1" applyFill="1" applyBorder="1" applyAlignment="1">
      <alignment horizontal="center" vertical="center" wrapText="1"/>
    </xf>
    <xf numFmtId="0" fontId="15" fillId="16" borderId="3" xfId="9" applyFont="1" applyFill="1" applyBorder="1" applyAlignment="1">
      <alignment horizontal="left" vertical="center" wrapText="1"/>
    </xf>
    <xf numFmtId="0" fontId="23" fillId="16" borderId="3" xfId="9" applyFont="1" applyFill="1" applyBorder="1" applyAlignment="1">
      <alignment horizontal="left" vertical="center" wrapText="1"/>
    </xf>
    <xf numFmtId="3" fontId="19" fillId="16" borderId="4" xfId="9" applyNumberFormat="1" applyFont="1" applyFill="1" applyBorder="1" applyAlignment="1">
      <alignment horizontal="right"/>
    </xf>
    <xf numFmtId="3" fontId="5" fillId="0" borderId="0" xfId="9" applyNumberFormat="1"/>
    <xf numFmtId="0" fontId="25" fillId="16" borderId="3" xfId="9" quotePrefix="1" applyFont="1" applyFill="1" applyBorder="1" applyAlignment="1">
      <alignment horizontal="left" vertical="center" wrapText="1"/>
    </xf>
    <xf numFmtId="3" fontId="21" fillId="16" borderId="4" xfId="9" applyNumberFormat="1" applyFont="1" applyFill="1" applyBorder="1" applyAlignment="1">
      <alignment horizontal="right"/>
    </xf>
    <xf numFmtId="0" fontId="25" fillId="16" borderId="3" xfId="9" quotePrefix="1" applyFont="1" applyFill="1" applyBorder="1" applyAlignment="1">
      <alignment horizontal="left" vertical="center" wrapText="1" indent="1"/>
    </xf>
    <xf numFmtId="0" fontId="25" fillId="16" borderId="3" xfId="9" applyFont="1" applyFill="1" applyBorder="1" applyAlignment="1">
      <alignment horizontal="left" vertical="center" indent="1"/>
    </xf>
    <xf numFmtId="0" fontId="25" fillId="16" borderId="3" xfId="9" applyFont="1" applyFill="1" applyBorder="1" applyAlignment="1">
      <alignment horizontal="left" vertical="center" wrapText="1" indent="1"/>
    </xf>
    <xf numFmtId="3" fontId="19" fillId="16" borderId="3" xfId="9" applyNumberFormat="1" applyFont="1" applyFill="1" applyBorder="1" applyAlignment="1">
      <alignment horizontal="right"/>
    </xf>
    <xf numFmtId="0" fontId="34" fillId="16" borderId="3" xfId="9" applyFont="1" applyFill="1" applyBorder="1" applyAlignment="1">
      <alignment horizontal="left" vertical="center"/>
    </xf>
    <xf numFmtId="0" fontId="25" fillId="16" borderId="3" xfId="9" applyFont="1" applyFill="1" applyBorder="1" applyAlignment="1">
      <alignment horizontal="left" vertical="center"/>
    </xf>
    <xf numFmtId="0" fontId="5" fillId="0" borderId="0" xfId="9" applyAlignment="1">
      <alignment horizontal="right"/>
    </xf>
    <xf numFmtId="0" fontId="16" fillId="0" borderId="0" xfId="10" applyFont="1" applyAlignment="1">
      <alignment horizontal="center" vertical="center" wrapText="1"/>
    </xf>
    <xf numFmtId="0" fontId="4" fillId="0" borderId="0" xfId="10"/>
    <xf numFmtId="0" fontId="19" fillId="0" borderId="0" xfId="10" applyFont="1" applyAlignment="1">
      <alignment vertical="center" wrapText="1"/>
    </xf>
    <xf numFmtId="0" fontId="21" fillId="0" borderId="0" xfId="10" applyFont="1" applyAlignment="1">
      <alignment vertical="center" wrapText="1"/>
    </xf>
    <xf numFmtId="0" fontId="21" fillId="14" borderId="3" xfId="10" applyFont="1" applyFill="1" applyBorder="1" applyAlignment="1">
      <alignment horizontal="center" vertical="center" wrapText="1"/>
    </xf>
    <xf numFmtId="0" fontId="21" fillId="14" borderId="4" xfId="10" applyFont="1" applyFill="1" applyBorder="1" applyAlignment="1">
      <alignment horizontal="center" vertical="center" wrapText="1"/>
    </xf>
    <xf numFmtId="0" fontId="21" fillId="13" borderId="3" xfId="10" applyFont="1" applyFill="1" applyBorder="1" applyAlignment="1">
      <alignment horizontal="center" vertical="center" wrapText="1"/>
    </xf>
    <xf numFmtId="0" fontId="15" fillId="15" borderId="3" xfId="10" applyFont="1" applyFill="1" applyBorder="1" applyAlignment="1">
      <alignment horizontal="left" vertical="center" wrapText="1"/>
    </xf>
    <xf numFmtId="3" fontId="22" fillId="15" borderId="4" xfId="10" applyNumberFormat="1" applyFont="1" applyFill="1" applyBorder="1" applyAlignment="1">
      <alignment horizontal="right"/>
    </xf>
    <xf numFmtId="0" fontId="15" fillId="16" borderId="3" xfId="10" applyFont="1" applyFill="1" applyBorder="1" applyAlignment="1">
      <alignment horizontal="left" vertical="center" wrapText="1"/>
    </xf>
    <xf numFmtId="0" fontId="23" fillId="13" borderId="3" xfId="10" applyFont="1" applyFill="1" applyBorder="1" applyAlignment="1">
      <alignment horizontal="left" vertical="center" wrapText="1"/>
    </xf>
    <xf numFmtId="0" fontId="23" fillId="16" borderId="3" xfId="10" applyFont="1" applyFill="1" applyBorder="1" applyAlignment="1">
      <alignment horizontal="left" vertical="center" wrapText="1"/>
    </xf>
    <xf numFmtId="49" fontId="24" fillId="13" borderId="12" xfId="10" applyNumberFormat="1" applyFont="1" applyFill="1" applyBorder="1" applyAlignment="1" applyProtection="1">
      <alignment horizontal="left" vertical="top" wrapText="1"/>
      <protection hidden="1"/>
    </xf>
    <xf numFmtId="3" fontId="19" fillId="13" borderId="4" xfId="10" applyNumberFormat="1" applyFont="1" applyFill="1" applyBorder="1" applyAlignment="1">
      <alignment horizontal="right"/>
    </xf>
    <xf numFmtId="0" fontId="23" fillId="0" borderId="3" xfId="10" applyFont="1" applyBorder="1" applyAlignment="1">
      <alignment horizontal="left" vertical="center" wrapText="1"/>
    </xf>
    <xf numFmtId="0" fontId="25" fillId="16" borderId="3" xfId="10" quotePrefix="1" applyFont="1" applyFill="1" applyBorder="1" applyAlignment="1">
      <alignment horizontal="left" vertical="center"/>
    </xf>
    <xf numFmtId="3" fontId="19" fillId="16" borderId="4" xfId="10" applyNumberFormat="1" applyFont="1" applyFill="1" applyBorder="1" applyAlignment="1">
      <alignment horizontal="right"/>
    </xf>
    <xf numFmtId="0" fontId="35" fillId="16" borderId="3" xfId="10" quotePrefix="1" applyFont="1" applyFill="1" applyBorder="1" applyAlignment="1">
      <alignment horizontal="left" vertical="center"/>
    </xf>
    <xf numFmtId="49" fontId="23" fillId="0" borderId="13" xfId="10" applyNumberFormat="1" applyFont="1" applyBorder="1" applyAlignment="1" applyProtection="1">
      <alignment horizontal="left" vertical="top" wrapText="1"/>
      <protection hidden="1"/>
    </xf>
    <xf numFmtId="49" fontId="23" fillId="0" borderId="3" xfId="10" applyNumberFormat="1" applyFont="1" applyBorder="1" applyAlignment="1" applyProtection="1">
      <alignment horizontal="left" vertical="top" wrapText="1"/>
      <protection hidden="1"/>
    </xf>
    <xf numFmtId="49" fontId="23" fillId="0" borderId="12" xfId="10" applyNumberFormat="1" applyFont="1" applyBorder="1" applyAlignment="1" applyProtection="1">
      <alignment horizontal="left" vertical="top" wrapText="1"/>
      <protection hidden="1"/>
    </xf>
    <xf numFmtId="0" fontId="23" fillId="16" borderId="3" xfId="10" quotePrefix="1" applyFont="1" applyFill="1" applyBorder="1" applyAlignment="1">
      <alignment horizontal="left" vertical="center"/>
    </xf>
    <xf numFmtId="0" fontId="23" fillId="0" borderId="3" xfId="10" quotePrefix="1" applyFont="1" applyBorder="1" applyAlignment="1">
      <alignment horizontal="left" vertical="center"/>
    </xf>
    <xf numFmtId="0" fontId="25" fillId="0" borderId="3" xfId="10" quotePrefix="1" applyFont="1" applyBorder="1" applyAlignment="1">
      <alignment horizontal="left" vertical="center" wrapText="1"/>
    </xf>
    <xf numFmtId="0" fontId="36" fillId="16" borderId="3" xfId="10" applyFont="1" applyFill="1" applyBorder="1" applyAlignment="1">
      <alignment horizontal="left" vertical="center" wrapText="1"/>
    </xf>
    <xf numFmtId="0" fontId="23" fillId="13" borderId="3" xfId="10" quotePrefix="1" applyFont="1" applyFill="1" applyBorder="1" applyAlignment="1">
      <alignment horizontal="left" vertical="center"/>
    </xf>
    <xf numFmtId="3" fontId="19" fillId="0" borderId="4" xfId="10" applyNumberFormat="1" applyFont="1" applyBorder="1" applyAlignment="1">
      <alignment horizontal="right"/>
    </xf>
    <xf numFmtId="0" fontId="15" fillId="16" borderId="3" xfId="10" quotePrefix="1" applyFont="1" applyFill="1" applyBorder="1" applyAlignment="1">
      <alignment horizontal="left" vertical="center"/>
    </xf>
    <xf numFmtId="0" fontId="25" fillId="0" borderId="3" xfId="10" quotePrefix="1" applyFont="1" applyBorder="1" applyAlignment="1">
      <alignment horizontal="left" vertical="center"/>
    </xf>
    <xf numFmtId="0" fontId="15" fillId="15" borderId="3" xfId="10" quotePrefix="1" applyFont="1" applyFill="1" applyBorder="1" applyAlignment="1">
      <alignment horizontal="left" vertical="center"/>
    </xf>
    <xf numFmtId="0" fontId="23" fillId="15" borderId="3" xfId="10" quotePrefix="1" applyFont="1" applyFill="1" applyBorder="1" applyAlignment="1">
      <alignment horizontal="left" vertical="center"/>
    </xf>
    <xf numFmtId="0" fontId="25" fillId="15" borderId="3" xfId="10" quotePrefix="1" applyFont="1" applyFill="1" applyBorder="1" applyAlignment="1">
      <alignment horizontal="left" vertical="center"/>
    </xf>
    <xf numFmtId="0" fontId="23" fillId="15" borderId="3" xfId="10" applyFont="1" applyFill="1" applyBorder="1" applyAlignment="1">
      <alignment horizontal="left" vertical="center" wrapText="1"/>
    </xf>
    <xf numFmtId="3" fontId="17" fillId="15" borderId="4" xfId="10" applyNumberFormat="1" applyFont="1" applyFill="1" applyBorder="1" applyAlignment="1">
      <alignment horizontal="right"/>
    </xf>
    <xf numFmtId="0" fontId="23" fillId="13" borderId="3" xfId="10" quotePrefix="1" applyFont="1" applyFill="1" applyBorder="1" applyAlignment="1">
      <alignment horizontal="left" vertical="center" wrapText="1"/>
    </xf>
    <xf numFmtId="3" fontId="22" fillId="0" borderId="0" xfId="10" applyNumberFormat="1" applyFont="1" applyAlignment="1">
      <alignment horizontal="center" vertical="center" wrapText="1"/>
    </xf>
    <xf numFmtId="3" fontId="21" fillId="15" borderId="4" xfId="10" applyNumberFormat="1" applyFont="1" applyFill="1" applyBorder="1" applyAlignment="1">
      <alignment horizontal="right"/>
    </xf>
    <xf numFmtId="0" fontId="25" fillId="13" borderId="3" xfId="10" quotePrefix="1" applyFont="1" applyFill="1" applyBorder="1" applyAlignment="1">
      <alignment horizontal="left" vertical="center"/>
    </xf>
    <xf numFmtId="0" fontId="25" fillId="16" borderId="3" xfId="10" quotePrefix="1" applyFont="1" applyFill="1" applyBorder="1" applyAlignment="1">
      <alignment horizontal="left" vertical="center" wrapText="1"/>
    </xf>
    <xf numFmtId="0" fontId="15" fillId="15" borderId="3" xfId="10" applyFont="1" applyFill="1" applyBorder="1" applyAlignment="1">
      <alignment horizontal="left" vertical="center"/>
    </xf>
    <xf numFmtId="0" fontId="15" fillId="15" borderId="3" xfId="10" applyFont="1" applyFill="1" applyBorder="1" applyAlignment="1">
      <alignment vertical="center" wrapText="1"/>
    </xf>
    <xf numFmtId="0" fontId="23" fillId="13" borderId="3" xfId="10" applyFont="1" applyFill="1" applyBorder="1" applyAlignment="1">
      <alignment vertical="center" wrapText="1"/>
    </xf>
    <xf numFmtId="0" fontId="15" fillId="0" borderId="3" xfId="10" applyFont="1" applyBorder="1" applyAlignment="1">
      <alignment horizontal="left" vertical="center"/>
    </xf>
    <xf numFmtId="0" fontId="3" fillId="0" borderId="0" xfId="11"/>
    <xf numFmtId="0" fontId="16" fillId="0" borderId="0" xfId="11" applyFont="1" applyAlignment="1">
      <alignment horizontal="center" vertical="center" wrapText="1"/>
    </xf>
    <xf numFmtId="0" fontId="19" fillId="0" borderId="0" xfId="11" applyFont="1" applyAlignment="1">
      <alignment vertical="center" wrapText="1"/>
    </xf>
    <xf numFmtId="0" fontId="16" fillId="0" borderId="0" xfId="11" applyFont="1" applyAlignment="1">
      <alignment horizontal="left" wrapText="1"/>
    </xf>
    <xf numFmtId="0" fontId="26" fillId="0" borderId="0" xfId="11" applyFont="1" applyAlignment="1">
      <alignment wrapText="1"/>
    </xf>
    <xf numFmtId="0" fontId="27" fillId="0" borderId="0" xfId="11" applyFont="1" applyAlignment="1">
      <alignment wrapText="1"/>
    </xf>
    <xf numFmtId="0" fontId="16" fillId="0" borderId="11" xfId="11" applyFont="1" applyBorder="1" applyAlignment="1">
      <alignment horizontal="center" vertical="center" wrapText="1"/>
    </xf>
    <xf numFmtId="0" fontId="12" fillId="0" borderId="11" xfId="11" applyFont="1" applyBorder="1" applyAlignment="1">
      <alignment horizontal="center" vertical="center"/>
    </xf>
    <xf numFmtId="0" fontId="28" fillId="0" borderId="11" xfId="11" applyFont="1" applyBorder="1" applyAlignment="1">
      <alignment horizontal="right" vertical="center"/>
    </xf>
    <xf numFmtId="0" fontId="21" fillId="0" borderId="5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center" wrapText="1"/>
    </xf>
    <xf numFmtId="0" fontId="21" fillId="0" borderId="6" xfId="11" quotePrefix="1" applyFont="1" applyBorder="1" applyAlignment="1">
      <alignment horizontal="left"/>
    </xf>
    <xf numFmtId="0" fontId="21" fillId="13" borderId="3" xfId="11" applyFont="1" applyFill="1" applyBorder="1" applyAlignment="1">
      <alignment horizontal="center" vertical="center" wrapText="1"/>
    </xf>
    <xf numFmtId="3" fontId="21" fillId="0" borderId="3" xfId="11" applyNumberFormat="1" applyFont="1" applyBorder="1" applyAlignment="1">
      <alignment horizontal="right"/>
    </xf>
    <xf numFmtId="3" fontId="21" fillId="3" borderId="3" xfId="11" applyNumberFormat="1" applyFont="1" applyFill="1" applyBorder="1" applyAlignment="1">
      <alignment horizontal="right"/>
    </xf>
    <xf numFmtId="0" fontId="15" fillId="3" borderId="5" xfId="11" applyFont="1" applyFill="1" applyBorder="1" applyAlignment="1">
      <alignment horizontal="left" vertical="center"/>
    </xf>
    <xf numFmtId="0" fontId="23" fillId="3" borderId="6" xfId="11" applyFont="1" applyFill="1" applyBorder="1" applyAlignment="1">
      <alignment vertical="center"/>
    </xf>
    <xf numFmtId="0" fontId="26" fillId="0" borderId="0" xfId="11" applyFont="1" applyAlignment="1">
      <alignment horizontal="center" vertical="center" wrapText="1"/>
    </xf>
    <xf numFmtId="0" fontId="19" fillId="0" borderId="0" xfId="11" applyFont="1"/>
    <xf numFmtId="3" fontId="19" fillId="0" borderId="0" xfId="11" applyNumberFormat="1" applyFont="1"/>
    <xf numFmtId="0" fontId="29" fillId="0" borderId="0" xfId="11" quotePrefix="1" applyFont="1" applyAlignment="1">
      <alignment horizontal="left" wrapText="1"/>
    </xf>
    <xf numFmtId="0" fontId="30" fillId="0" borderId="0" xfId="11" applyFont="1" applyAlignment="1">
      <alignment wrapText="1"/>
    </xf>
    <xf numFmtId="3" fontId="17" fillId="0" borderId="0" xfId="11" applyNumberFormat="1" applyFont="1" applyAlignment="1">
      <alignment horizontal="right"/>
    </xf>
    <xf numFmtId="14" fontId="19" fillId="0" borderId="0" xfId="11" applyNumberFormat="1" applyFont="1" applyAlignment="1">
      <alignment wrapText="1"/>
    </xf>
    <xf numFmtId="0" fontId="37" fillId="0" borderId="0" xfId="8" applyFont="1" applyAlignment="1">
      <alignment horizontal="left"/>
    </xf>
    <xf numFmtId="0" fontId="38" fillId="0" borderId="0" xfId="8" applyFont="1" applyAlignment="1">
      <alignment horizontal="left"/>
    </xf>
    <xf numFmtId="0" fontId="1" fillId="0" borderId="0" xfId="13"/>
    <xf numFmtId="0" fontId="15" fillId="11" borderId="2" xfId="1" quotePrefix="1" applyFont="1" applyFill="1" applyBorder="1" applyAlignment="1">
      <alignment horizontal="center" vertical="center"/>
    </xf>
    <xf numFmtId="0" fontId="6" fillId="12" borderId="7" xfId="2" quotePrefix="1" applyNumberFormat="1" applyFill="1" applyBorder="1" applyAlignment="1">
      <alignment horizontal="center" vertical="center" wrapText="1"/>
    </xf>
    <xf numFmtId="0" fontId="17" fillId="0" borderId="0" xfId="10" applyFont="1" applyAlignment="1">
      <alignment horizontal="center" vertical="center" wrapText="1"/>
    </xf>
    <xf numFmtId="0" fontId="18" fillId="0" borderId="0" xfId="10" applyFont="1" applyAlignment="1">
      <alignment vertical="center" wrapText="1"/>
    </xf>
    <xf numFmtId="0" fontId="20" fillId="0" borderId="0" xfId="10" applyFont="1" applyAlignment="1">
      <alignment wrapText="1"/>
    </xf>
    <xf numFmtId="0" fontId="20" fillId="0" borderId="0" xfId="10" applyFont="1" applyAlignment="1">
      <alignment vertical="center" wrapText="1"/>
    </xf>
    <xf numFmtId="14" fontId="19" fillId="0" borderId="11" xfId="10" applyNumberFormat="1" applyFont="1" applyBorder="1" applyAlignment="1">
      <alignment horizontal="center" vertical="center" wrapText="1"/>
    </xf>
    <xf numFmtId="0" fontId="19" fillId="0" borderId="11" xfId="10" applyFont="1" applyBorder="1" applyAlignment="1">
      <alignment horizontal="center" vertical="center" wrapText="1"/>
    </xf>
    <xf numFmtId="0" fontId="31" fillId="0" borderId="0" xfId="11" applyFont="1" applyAlignment="1">
      <alignment wrapText="1"/>
    </xf>
    <xf numFmtId="0" fontId="33" fillId="0" borderId="0" xfId="11" applyFont="1" applyAlignment="1">
      <alignment wrapText="1"/>
    </xf>
    <xf numFmtId="0" fontId="15" fillId="0" borderId="5" xfId="11" quotePrefix="1" applyFont="1" applyBorder="1" applyAlignment="1">
      <alignment horizontal="left" vertical="center" wrapText="1"/>
    </xf>
    <xf numFmtId="0" fontId="23" fillId="0" borderId="6" xfId="11" applyFont="1" applyBorder="1" applyAlignment="1">
      <alignment vertical="center" wrapText="1"/>
    </xf>
    <xf numFmtId="0" fontId="15" fillId="0" borderId="5" xfId="11" quotePrefix="1" applyFont="1" applyBorder="1" applyAlignment="1">
      <alignment horizontal="left" vertical="center"/>
    </xf>
    <xf numFmtId="0" fontId="23" fillId="0" borderId="6" xfId="11" applyFont="1" applyBorder="1" applyAlignment="1">
      <alignment vertical="center"/>
    </xf>
    <xf numFmtId="0" fontId="15" fillId="3" borderId="5" xfId="11" quotePrefix="1" applyFont="1" applyFill="1" applyBorder="1" applyAlignment="1">
      <alignment horizontal="left" vertical="center" wrapText="1"/>
    </xf>
    <xf numFmtId="0" fontId="23" fillId="3" borderId="6" xfId="11" applyFont="1" applyFill="1" applyBorder="1" applyAlignment="1">
      <alignment vertical="center" wrapText="1"/>
    </xf>
    <xf numFmtId="0" fontId="17" fillId="0" borderId="0" xfId="11" applyFont="1" applyAlignment="1">
      <alignment horizontal="center" vertical="center" wrapText="1"/>
    </xf>
    <xf numFmtId="0" fontId="20" fillId="0" borderId="0" xfId="11" applyFont="1" applyAlignment="1">
      <alignment wrapText="1"/>
    </xf>
    <xf numFmtId="0" fontId="15" fillId="0" borderId="5" xfId="11" applyFont="1" applyBorder="1" applyAlignment="1">
      <alignment horizontal="left" vertical="center" wrapText="1"/>
    </xf>
    <xf numFmtId="0" fontId="15" fillId="0" borderId="6" xfId="11" applyFont="1" applyBorder="1" applyAlignment="1">
      <alignment horizontal="left" vertical="center" wrapText="1"/>
    </xf>
    <xf numFmtId="0" fontId="15" fillId="0" borderId="4" xfId="11" applyFont="1" applyBorder="1" applyAlignment="1">
      <alignment horizontal="left" vertical="center" wrapText="1"/>
    </xf>
    <xf numFmtId="0" fontId="21" fillId="0" borderId="5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left" wrapText="1"/>
    </xf>
    <xf numFmtId="0" fontId="21" fillId="0" borderId="4" xfId="11" quotePrefix="1" applyFont="1" applyBorder="1" applyAlignment="1">
      <alignment horizontal="left" wrapText="1"/>
    </xf>
    <xf numFmtId="0" fontId="15" fillId="3" borderId="5" xfId="11" applyFont="1" applyFill="1" applyBorder="1" applyAlignment="1">
      <alignment horizontal="left" vertical="center" wrapText="1"/>
    </xf>
    <xf numFmtId="0" fontId="23" fillId="3" borderId="6" xfId="11" applyFont="1" applyFill="1" applyBorder="1" applyAlignment="1">
      <alignment vertical="center"/>
    </xf>
    <xf numFmtId="0" fontId="18" fillId="0" borderId="0" xfId="11" applyFont="1" applyAlignment="1">
      <alignment vertical="center" wrapText="1"/>
    </xf>
    <xf numFmtId="0" fontId="17" fillId="0" borderId="0" xfId="9" applyFont="1" applyAlignment="1">
      <alignment horizontal="center" vertical="center" wrapText="1"/>
    </xf>
    <xf numFmtId="0" fontId="20" fillId="0" borderId="0" xfId="9" applyFont="1" applyAlignment="1">
      <alignment vertical="center" wrapText="1"/>
    </xf>
  </cellXfs>
  <cellStyles count="14">
    <cellStyle name="Normalno" xfId="0" builtinId="0"/>
    <cellStyle name="Normalno 2" xfId="8" xr:uid="{2D50418F-78A8-41AC-B936-06A45DBD57DA}"/>
    <cellStyle name="Normalno 3" xfId="9" xr:uid="{EC296EF4-CCB6-4965-AA48-9AAED5F60BC2}"/>
    <cellStyle name="Normalno 4" xfId="10" xr:uid="{0B4E6CE6-70B6-43E4-92F2-B188E8EA9E0B}"/>
    <cellStyle name="Normalno 5" xfId="11" xr:uid="{054CE7CA-A258-480C-8B36-D63622A4E3D4}"/>
    <cellStyle name="Normalno 6" xfId="12" xr:uid="{E7AFF22C-C6A5-483C-8064-57C09FC4B161}"/>
    <cellStyle name="Normalno 7" xfId="13" xr:uid="{30BC10DF-B629-4453-8791-68613ADD2662}"/>
    <cellStyle name="SAPBEXaggData" xfId="3" xr:uid="{00000000-0005-0000-0000-000001000000}"/>
    <cellStyle name="SAPBEXHLevel0" xfId="1" xr:uid="{00000000-0005-0000-0000-000002000000}"/>
    <cellStyle name="SAPBEXHLevel1" xfId="4" xr:uid="{00000000-0005-0000-0000-000003000000}"/>
    <cellStyle name="SAPBEXHLevel2" xfId="6" xr:uid="{00000000-0005-0000-0000-000004000000}"/>
    <cellStyle name="SAPBEXHLevel3" xfId="5" xr:uid="{00000000-0005-0000-0000-000005000000}"/>
    <cellStyle name="SAPBEXstdData" xfId="7" xr:uid="{00000000-0005-0000-0000-000006000000}"/>
    <cellStyle name="SAPBEXstdItem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7D70-5648-4D16-B11E-A3C025E44D1C}">
  <sheetPr>
    <tabColor rgb="FFFFC000"/>
  </sheetPr>
  <dimension ref="A1:E133"/>
  <sheetViews>
    <sheetView tabSelected="1" zoomScaleNormal="100" workbookViewId="0">
      <pane ySplit="4" topLeftCell="A5" activePane="bottomLeft" state="frozen"/>
      <selection activeCell="B11" sqref="B11:L11"/>
      <selection pane="bottomLeft" activeCell="J30" sqref="J30"/>
    </sheetView>
  </sheetViews>
  <sheetFormatPr defaultRowHeight="15" x14ac:dyDescent="0.25"/>
  <cols>
    <col min="1" max="1" width="23" style="15" customWidth="1"/>
    <col min="2" max="2" width="57.5703125" style="15" customWidth="1"/>
    <col min="3" max="5" width="16.7109375" style="15" customWidth="1"/>
    <col min="6" max="16384" width="9.140625" style="15"/>
  </cols>
  <sheetData>
    <row r="1" spans="1:5" x14ac:dyDescent="0.25">
      <c r="A1" s="119"/>
      <c r="B1" s="16"/>
    </row>
    <row r="2" spans="1:5" ht="15.75" x14ac:dyDescent="0.25">
      <c r="A2" s="120"/>
      <c r="B2" s="17" t="s">
        <v>85</v>
      </c>
      <c r="C2" s="18">
        <v>7.5345000000000004</v>
      </c>
    </row>
    <row r="3" spans="1:5" ht="15.75" thickBot="1" x14ac:dyDescent="0.3">
      <c r="A3" s="19"/>
      <c r="B3" s="19" t="s">
        <v>174</v>
      </c>
    </row>
    <row r="4" spans="1:5" ht="22.5" customHeight="1" x14ac:dyDescent="0.25">
      <c r="A4" s="20" t="s">
        <v>86</v>
      </c>
      <c r="B4" s="122" t="s">
        <v>175</v>
      </c>
      <c r="C4" s="123" t="s">
        <v>87</v>
      </c>
      <c r="D4" s="123" t="s">
        <v>88</v>
      </c>
      <c r="E4" s="123" t="s">
        <v>89</v>
      </c>
    </row>
    <row r="5" spans="1:5" ht="14.25" customHeight="1" thickBot="1" x14ac:dyDescent="0.3">
      <c r="A5" s="1"/>
      <c r="B5" s="21"/>
      <c r="C5" s="22" t="s">
        <v>90</v>
      </c>
      <c r="D5" s="22" t="s">
        <v>90</v>
      </c>
      <c r="E5" s="22" t="s">
        <v>90</v>
      </c>
    </row>
    <row r="6" spans="1:5" x14ac:dyDescent="0.25">
      <c r="A6" s="23">
        <v>10915</v>
      </c>
      <c r="B6" s="24" t="s">
        <v>80</v>
      </c>
      <c r="C6" s="25">
        <f>C15+C80</f>
        <v>1678756.1757249983</v>
      </c>
      <c r="D6" s="25">
        <f>D15+D80</f>
        <v>1691580.8078173725</v>
      </c>
      <c r="E6" s="25">
        <f>E15+E80</f>
        <v>1672970.7474284954</v>
      </c>
    </row>
    <row r="7" spans="1:5" s="121" customFormat="1" x14ac:dyDescent="0.25">
      <c r="A7" s="12" t="s">
        <v>0</v>
      </c>
      <c r="B7" s="2" t="s">
        <v>1</v>
      </c>
      <c r="C7" s="3">
        <f>C16</f>
        <v>1651548</v>
      </c>
      <c r="D7" s="3">
        <f>D16</f>
        <v>1664372.6320923741</v>
      </c>
      <c r="E7" s="3">
        <f t="shared" ref="E7" si="0">E16</f>
        <v>1645762.5717034971</v>
      </c>
    </row>
    <row r="8" spans="1:5" s="121" customFormat="1" x14ac:dyDescent="0.25">
      <c r="A8" s="12"/>
      <c r="B8" s="5" t="s">
        <v>2</v>
      </c>
      <c r="C8" s="4">
        <f>C7</f>
        <v>1651548</v>
      </c>
      <c r="D8" s="4">
        <f>D7</f>
        <v>1664372.6320923741</v>
      </c>
      <c r="E8" s="4">
        <f t="shared" ref="E8" si="1">E7</f>
        <v>1645762.5717034971</v>
      </c>
    </row>
    <row r="9" spans="1:5" s="121" customFormat="1" x14ac:dyDescent="0.25">
      <c r="A9" s="12" t="s">
        <v>3</v>
      </c>
      <c r="B9" s="2" t="s">
        <v>77</v>
      </c>
      <c r="C9" s="3">
        <f>C81</f>
        <v>27208.175724998338</v>
      </c>
      <c r="D9" s="3">
        <f t="shared" ref="D9:E9" si="2">D81</f>
        <v>27208.175724998338</v>
      </c>
      <c r="E9" s="3">
        <f t="shared" si="2"/>
        <v>27208.175724998338</v>
      </c>
    </row>
    <row r="10" spans="1:5" s="121" customFormat="1" x14ac:dyDescent="0.25">
      <c r="A10" s="12" t="s">
        <v>4</v>
      </c>
      <c r="B10" s="2" t="s">
        <v>5</v>
      </c>
      <c r="C10" s="3">
        <f>C73</f>
        <v>0</v>
      </c>
      <c r="D10" s="3">
        <f t="shared" ref="D10:E10" si="3">D73</f>
        <v>0</v>
      </c>
      <c r="E10" s="3">
        <f t="shared" si="3"/>
        <v>0</v>
      </c>
    </row>
    <row r="11" spans="1:5" s="121" customFormat="1" x14ac:dyDescent="0.25">
      <c r="A11" s="12" t="s">
        <v>6</v>
      </c>
      <c r="B11" s="2" t="s">
        <v>7</v>
      </c>
      <c r="C11" s="3">
        <f>C117</f>
        <v>0</v>
      </c>
      <c r="D11" s="3">
        <f t="shared" ref="D11:E11" si="4">D117</f>
        <v>0</v>
      </c>
      <c r="E11" s="3">
        <f t="shared" si="4"/>
        <v>0</v>
      </c>
    </row>
    <row r="12" spans="1:5" s="121" customFormat="1" x14ac:dyDescent="0.25">
      <c r="A12" s="12" t="s">
        <v>8</v>
      </c>
      <c r="B12" s="2" t="s">
        <v>9</v>
      </c>
      <c r="C12" s="3">
        <f>C125</f>
        <v>0</v>
      </c>
      <c r="D12" s="3">
        <f t="shared" ref="D12:E12" si="5">D125</f>
        <v>0</v>
      </c>
      <c r="E12" s="3">
        <f t="shared" si="5"/>
        <v>0</v>
      </c>
    </row>
    <row r="13" spans="1:5" s="121" customFormat="1" x14ac:dyDescent="0.25">
      <c r="A13" s="11"/>
      <c r="B13" s="5" t="s">
        <v>10</v>
      </c>
      <c r="C13" s="4">
        <f>C9+C10+C11+C12</f>
        <v>27208.175724998338</v>
      </c>
      <c r="D13" s="4">
        <f t="shared" ref="D13:E13" si="6">D9+D10+D11+D12</f>
        <v>27208.175724998338</v>
      </c>
      <c r="E13" s="4">
        <f t="shared" si="6"/>
        <v>27208.175724998338</v>
      </c>
    </row>
    <row r="14" spans="1:5" s="121" customFormat="1" x14ac:dyDescent="0.25">
      <c r="A14" s="11"/>
      <c r="B14" s="13" t="s">
        <v>78</v>
      </c>
      <c r="C14" s="4">
        <f>C8+C13</f>
        <v>1678756.1757249983</v>
      </c>
      <c r="D14" s="4">
        <f t="shared" ref="D14:E14" si="7">D8+D13</f>
        <v>1691580.8078173725</v>
      </c>
      <c r="E14" s="4">
        <f t="shared" si="7"/>
        <v>1672970.7474284954</v>
      </c>
    </row>
    <row r="15" spans="1:5" x14ac:dyDescent="0.25">
      <c r="A15" s="6" t="s">
        <v>81</v>
      </c>
      <c r="B15" s="26" t="s">
        <v>82</v>
      </c>
      <c r="C15" s="27">
        <f t="shared" ref="C15:E15" si="8">C16+C73</f>
        <v>1651548</v>
      </c>
      <c r="D15" s="27">
        <f t="shared" si="8"/>
        <v>1664372.6320923741</v>
      </c>
      <c r="E15" s="27">
        <f t="shared" si="8"/>
        <v>1645762.5717034971</v>
      </c>
    </row>
    <row r="16" spans="1:5" x14ac:dyDescent="0.25">
      <c r="A16" s="10">
        <v>11</v>
      </c>
      <c r="B16" s="28" t="s">
        <v>11</v>
      </c>
      <c r="C16" s="29">
        <f t="shared" ref="C16" si="9">C17+C27+C56+C61+C70</f>
        <v>1651548</v>
      </c>
      <c r="D16" s="29">
        <f>D17+D27+D56+D61+D70</f>
        <v>1664372.6320923741</v>
      </c>
      <c r="E16" s="29">
        <f t="shared" ref="E16" si="10">E17+E27+E56+E61+E70</f>
        <v>1645762.5717034971</v>
      </c>
    </row>
    <row r="17" spans="1:5" x14ac:dyDescent="0.25">
      <c r="A17" s="7">
        <v>31</v>
      </c>
      <c r="B17" s="14" t="s">
        <v>31</v>
      </c>
      <c r="C17" s="27">
        <f t="shared" ref="C17:E17" si="11">C18+C22+C24</f>
        <v>1432156</v>
      </c>
      <c r="D17" s="27">
        <f t="shared" si="11"/>
        <v>1458546.3534408379</v>
      </c>
      <c r="E17" s="27">
        <f t="shared" si="11"/>
        <v>1439936.2930519609</v>
      </c>
    </row>
    <row r="18" spans="1:5" x14ac:dyDescent="0.25">
      <c r="A18" s="8">
        <v>311</v>
      </c>
      <c r="B18" s="14" t="s">
        <v>32</v>
      </c>
      <c r="C18" s="27">
        <f t="shared" ref="C18:E18" si="12">SUM(C19:C21)</f>
        <v>1076676</v>
      </c>
      <c r="D18" s="27">
        <f t="shared" si="12"/>
        <v>1094517.4198686031</v>
      </c>
      <c r="E18" s="27">
        <f t="shared" si="12"/>
        <v>1082394.3194637997</v>
      </c>
    </row>
    <row r="19" spans="1:5" x14ac:dyDescent="0.25">
      <c r="A19" s="9">
        <v>3111</v>
      </c>
      <c r="B19" s="14" t="s">
        <v>33</v>
      </c>
      <c r="C19" s="30">
        <v>1001329</v>
      </c>
      <c r="D19" s="30">
        <v>1018626.51801712</v>
      </c>
      <c r="E19" s="30">
        <v>1016417.8114008892</v>
      </c>
    </row>
    <row r="20" spans="1:5" x14ac:dyDescent="0.25">
      <c r="A20" s="9">
        <v>3113</v>
      </c>
      <c r="B20" s="14" t="s">
        <v>34</v>
      </c>
      <c r="C20" s="30">
        <v>73781</v>
      </c>
      <c r="D20" s="30">
        <v>74324.772712190592</v>
      </c>
      <c r="E20" s="30">
        <v>64410.378923618024</v>
      </c>
    </row>
    <row r="21" spans="1:5" x14ac:dyDescent="0.25">
      <c r="A21" s="9">
        <v>3114</v>
      </c>
      <c r="B21" s="14" t="s">
        <v>35</v>
      </c>
      <c r="C21" s="30">
        <v>1566</v>
      </c>
      <c r="D21" s="30">
        <v>1566.1291392925873</v>
      </c>
      <c r="E21" s="30">
        <v>1566.1291392925873</v>
      </c>
    </row>
    <row r="22" spans="1:5" x14ac:dyDescent="0.25">
      <c r="A22" s="8">
        <v>312</v>
      </c>
      <c r="B22" s="14" t="s">
        <v>36</v>
      </c>
      <c r="C22" s="27">
        <f t="shared" ref="C22:E22" si="13">C23</f>
        <v>50435</v>
      </c>
      <c r="D22" s="31">
        <f t="shared" si="13"/>
        <v>50434.667197557901</v>
      </c>
      <c r="E22" s="27">
        <f t="shared" si="13"/>
        <v>50434.667197557901</v>
      </c>
    </row>
    <row r="23" spans="1:5" x14ac:dyDescent="0.25">
      <c r="A23" s="9">
        <v>3121</v>
      </c>
      <c r="B23" s="14" t="s">
        <v>36</v>
      </c>
      <c r="C23" s="30">
        <v>50435</v>
      </c>
      <c r="D23" s="30">
        <v>50434.667197557901</v>
      </c>
      <c r="E23" s="30">
        <v>50434.667197557901</v>
      </c>
    </row>
    <row r="24" spans="1:5" x14ac:dyDescent="0.25">
      <c r="A24" s="8">
        <v>313</v>
      </c>
      <c r="B24" s="14" t="s">
        <v>37</v>
      </c>
      <c r="C24" s="27">
        <f t="shared" ref="C24:E24" si="14">C25+C26</f>
        <v>305045</v>
      </c>
      <c r="D24" s="31">
        <f t="shared" si="14"/>
        <v>313594.26637467701</v>
      </c>
      <c r="E24" s="27">
        <f t="shared" si="14"/>
        <v>307107.30639060319</v>
      </c>
    </row>
    <row r="25" spans="1:5" x14ac:dyDescent="0.25">
      <c r="A25" s="9">
        <v>3131</v>
      </c>
      <c r="B25" s="14" t="s">
        <v>38</v>
      </c>
      <c r="C25" s="30">
        <v>125307</v>
      </c>
      <c r="D25" s="30">
        <v>129489.415356029</v>
      </c>
      <c r="E25" s="30">
        <v>126113.21255557767</v>
      </c>
    </row>
    <row r="26" spans="1:5" x14ac:dyDescent="0.25">
      <c r="A26" s="9">
        <v>3132</v>
      </c>
      <c r="B26" s="14" t="s">
        <v>39</v>
      </c>
      <c r="C26" s="30">
        <v>179738</v>
      </c>
      <c r="D26" s="30">
        <v>184104.85101864801</v>
      </c>
      <c r="E26" s="30">
        <v>180994.09383502553</v>
      </c>
    </row>
    <row r="27" spans="1:5" x14ac:dyDescent="0.25">
      <c r="A27" s="7">
        <v>32</v>
      </c>
      <c r="B27" s="14" t="s">
        <v>12</v>
      </c>
      <c r="C27" s="27">
        <f t="shared" ref="C27:E27" si="15">C28+C32+C39+C49</f>
        <v>218795</v>
      </c>
      <c r="D27" s="31">
        <f t="shared" si="15"/>
        <v>205229.27865153624</v>
      </c>
      <c r="E27" s="27">
        <f t="shared" si="15"/>
        <v>205229.27865153624</v>
      </c>
    </row>
    <row r="28" spans="1:5" x14ac:dyDescent="0.25">
      <c r="A28" s="8">
        <v>321</v>
      </c>
      <c r="B28" s="14" t="s">
        <v>13</v>
      </c>
      <c r="C28" s="27">
        <f>SUM(C29:C31)</f>
        <v>47462</v>
      </c>
      <c r="D28" s="31">
        <f t="shared" ref="D28:E28" si="16">SUM(D29:D31)</f>
        <v>50116.132457362794</v>
      </c>
      <c r="E28" s="27">
        <f t="shared" si="16"/>
        <v>50116.132457362794</v>
      </c>
    </row>
    <row r="29" spans="1:5" x14ac:dyDescent="0.25">
      <c r="A29" s="9">
        <v>3211</v>
      </c>
      <c r="B29" s="14" t="s">
        <v>14</v>
      </c>
      <c r="C29" s="30">
        <v>730</v>
      </c>
      <c r="D29" s="30">
        <v>729.97544628044329</v>
      </c>
      <c r="E29" s="30">
        <v>729.97544628044329</v>
      </c>
    </row>
    <row r="30" spans="1:5" x14ac:dyDescent="0.25">
      <c r="A30" s="9">
        <v>3212</v>
      </c>
      <c r="B30" s="14" t="s">
        <v>40</v>
      </c>
      <c r="C30" s="30">
        <v>46453</v>
      </c>
      <c r="D30" s="30">
        <v>49107.439113411638</v>
      </c>
      <c r="E30" s="30">
        <v>49107.439113411638</v>
      </c>
    </row>
    <row r="31" spans="1:5" x14ac:dyDescent="0.25">
      <c r="A31" s="9">
        <v>3213</v>
      </c>
      <c r="B31" s="14" t="s">
        <v>15</v>
      </c>
      <c r="C31" s="30">
        <v>279</v>
      </c>
      <c r="D31" s="30">
        <v>278.71789767071471</v>
      </c>
      <c r="E31" s="30">
        <v>278.71789767071471</v>
      </c>
    </row>
    <row r="32" spans="1:5" x14ac:dyDescent="0.25">
      <c r="A32" s="8">
        <v>322</v>
      </c>
      <c r="B32" s="14" t="s">
        <v>18</v>
      </c>
      <c r="C32" s="27">
        <f>SUM(C33:C38)</f>
        <v>98467</v>
      </c>
      <c r="D32" s="31">
        <f>SUM(D33:D38)</f>
        <v>98467.051562811059</v>
      </c>
      <c r="E32" s="27">
        <f>SUM(E33:E38)</f>
        <v>98467.051562811059</v>
      </c>
    </row>
    <row r="33" spans="1:5" x14ac:dyDescent="0.25">
      <c r="A33" s="9">
        <v>3221</v>
      </c>
      <c r="B33" s="14" t="s">
        <v>19</v>
      </c>
      <c r="C33" s="30">
        <v>5946</v>
      </c>
      <c r="D33" s="30">
        <v>5945.9818169752471</v>
      </c>
      <c r="E33" s="30">
        <v>5945.9818169752471</v>
      </c>
    </row>
    <row r="34" spans="1:5" x14ac:dyDescent="0.25">
      <c r="A34" s="9">
        <v>3222</v>
      </c>
      <c r="B34" s="14" t="s">
        <v>56</v>
      </c>
      <c r="C34" s="30">
        <v>9636</v>
      </c>
      <c r="D34" s="30">
        <v>9635.6758909018517</v>
      </c>
      <c r="E34" s="30">
        <v>9635.6758909018517</v>
      </c>
    </row>
    <row r="35" spans="1:5" x14ac:dyDescent="0.25">
      <c r="A35" s="9">
        <v>3223</v>
      </c>
      <c r="B35" s="14" t="s">
        <v>41</v>
      </c>
      <c r="C35" s="30">
        <v>67689</v>
      </c>
      <c r="D35" s="30">
        <v>67688.632291459289</v>
      </c>
      <c r="E35" s="30">
        <v>67688.632291459289</v>
      </c>
    </row>
    <row r="36" spans="1:5" x14ac:dyDescent="0.25">
      <c r="A36" s="9">
        <v>3224</v>
      </c>
      <c r="B36" s="14" t="s">
        <v>42</v>
      </c>
      <c r="C36" s="30">
        <v>11945</v>
      </c>
      <c r="D36" s="30">
        <v>11945.052757316344</v>
      </c>
      <c r="E36" s="30">
        <v>11945.052757316344</v>
      </c>
    </row>
    <row r="37" spans="1:5" x14ac:dyDescent="0.25">
      <c r="A37" s="9">
        <v>3225</v>
      </c>
      <c r="B37" s="14" t="s">
        <v>43</v>
      </c>
      <c r="C37" s="30">
        <v>2986</v>
      </c>
      <c r="D37" s="30">
        <v>2986.2631893290859</v>
      </c>
      <c r="E37" s="30">
        <v>2986.2631893290859</v>
      </c>
    </row>
    <row r="38" spans="1:5" x14ac:dyDescent="0.25">
      <c r="A38" s="9">
        <v>3227</v>
      </c>
      <c r="B38" s="14" t="s">
        <v>20</v>
      </c>
      <c r="C38" s="30">
        <v>265</v>
      </c>
      <c r="D38" s="30">
        <v>265.44561682925212</v>
      </c>
      <c r="E38" s="30">
        <v>265.44561682925212</v>
      </c>
    </row>
    <row r="39" spans="1:5" x14ac:dyDescent="0.25">
      <c r="A39" s="8">
        <v>323</v>
      </c>
      <c r="B39" s="14" t="s">
        <v>16</v>
      </c>
      <c r="C39" s="27">
        <f>SUM(C40:C48)</f>
        <v>59872</v>
      </c>
      <c r="D39" s="31">
        <f t="shared" ref="D39:E39" si="17">SUM(D40:D48)</f>
        <v>43652.53168757051</v>
      </c>
      <c r="E39" s="27">
        <f t="shared" si="17"/>
        <v>43652.53168757051</v>
      </c>
    </row>
    <row r="40" spans="1:5" x14ac:dyDescent="0.25">
      <c r="A40" s="9">
        <v>3231</v>
      </c>
      <c r="B40" s="14" t="s">
        <v>44</v>
      </c>
      <c r="C40" s="30">
        <v>3597</v>
      </c>
      <c r="D40" s="30">
        <v>3596.7881080363659</v>
      </c>
      <c r="E40" s="30">
        <v>3596.7881080363659</v>
      </c>
    </row>
    <row r="41" spans="1:5" x14ac:dyDescent="0.25">
      <c r="A41" s="9">
        <v>3232</v>
      </c>
      <c r="B41" s="14" t="s">
        <v>45</v>
      </c>
      <c r="C41" s="30">
        <v>3451</v>
      </c>
      <c r="D41" s="30">
        <v>3450.7930187802772</v>
      </c>
      <c r="E41" s="30">
        <v>3450.7930187802772</v>
      </c>
    </row>
    <row r="42" spans="1:5" x14ac:dyDescent="0.25">
      <c r="A42" s="9">
        <v>3233</v>
      </c>
      <c r="B42" s="14" t="s">
        <v>46</v>
      </c>
      <c r="C42" s="30">
        <v>1858</v>
      </c>
      <c r="D42" s="30">
        <v>1858.1193178047647</v>
      </c>
      <c r="E42" s="30">
        <v>1858.1193178047647</v>
      </c>
    </row>
    <row r="43" spans="1:5" x14ac:dyDescent="0.25">
      <c r="A43" s="9">
        <v>3234</v>
      </c>
      <c r="B43" s="14" t="s">
        <v>47</v>
      </c>
      <c r="C43" s="30">
        <v>21236</v>
      </c>
      <c r="D43" s="30">
        <v>21235.649346340168</v>
      </c>
      <c r="E43" s="30">
        <v>21235.649346340168</v>
      </c>
    </row>
    <row r="44" spans="1:5" x14ac:dyDescent="0.25">
      <c r="A44" s="9">
        <v>3235</v>
      </c>
      <c r="B44" s="14" t="s">
        <v>48</v>
      </c>
      <c r="C44" s="30">
        <v>1659</v>
      </c>
      <c r="D44" s="30">
        <v>1659.0351051828256</v>
      </c>
      <c r="E44" s="30">
        <v>1659.0351051828256</v>
      </c>
    </row>
    <row r="45" spans="1:5" x14ac:dyDescent="0.25">
      <c r="A45" s="9">
        <v>3236</v>
      </c>
      <c r="B45" s="14" t="s">
        <v>21</v>
      </c>
      <c r="C45" s="30">
        <v>26412</v>
      </c>
      <c r="D45" s="30">
        <v>10193.111686243281</v>
      </c>
      <c r="E45" s="30">
        <v>10193.111686243281</v>
      </c>
    </row>
    <row r="46" spans="1:5" x14ac:dyDescent="0.25">
      <c r="A46" s="9">
        <v>3237</v>
      </c>
      <c r="B46" s="14" t="s">
        <v>17</v>
      </c>
      <c r="C46" s="30">
        <v>0</v>
      </c>
      <c r="D46" s="30">
        <v>0</v>
      </c>
      <c r="E46" s="30">
        <v>0</v>
      </c>
    </row>
    <row r="47" spans="1:5" x14ac:dyDescent="0.25">
      <c r="A47" s="9">
        <v>3238</v>
      </c>
      <c r="B47" s="14" t="s">
        <v>65</v>
      </c>
      <c r="C47" s="30">
        <v>0</v>
      </c>
      <c r="D47" s="30">
        <v>0</v>
      </c>
      <c r="E47" s="30">
        <v>0</v>
      </c>
    </row>
    <row r="48" spans="1:5" x14ac:dyDescent="0.25">
      <c r="A48" s="9">
        <v>3239</v>
      </c>
      <c r="B48" s="14" t="s">
        <v>22</v>
      </c>
      <c r="C48" s="30">
        <v>1659</v>
      </c>
      <c r="D48" s="30">
        <v>1659.0351051828256</v>
      </c>
      <c r="E48" s="30">
        <v>1659.0351051828256</v>
      </c>
    </row>
    <row r="49" spans="1:5" x14ac:dyDescent="0.25">
      <c r="A49" s="8">
        <v>329</v>
      </c>
      <c r="B49" s="14" t="s">
        <v>23</v>
      </c>
      <c r="C49" s="27">
        <f>SUM(C50:C55)</f>
        <v>12994</v>
      </c>
      <c r="D49" s="27">
        <f t="shared" ref="D49:E49" si="18">SUM(D50:D55)</f>
        <v>12993.562943791891</v>
      </c>
      <c r="E49" s="27">
        <f t="shared" si="18"/>
        <v>12993.562943791891</v>
      </c>
    </row>
    <row r="50" spans="1:5" x14ac:dyDescent="0.25">
      <c r="A50" s="9">
        <v>3291</v>
      </c>
      <c r="B50" s="14" t="s">
        <v>27</v>
      </c>
      <c r="C50" s="30">
        <v>10525</v>
      </c>
      <c r="D50" s="30">
        <v>10524.918707279845</v>
      </c>
      <c r="E50" s="30">
        <v>10524.918707279845</v>
      </c>
    </row>
    <row r="51" spans="1:5" x14ac:dyDescent="0.25">
      <c r="A51" s="9">
        <v>3292</v>
      </c>
      <c r="B51" s="14" t="s">
        <v>49</v>
      </c>
      <c r="C51" s="30">
        <v>1553</v>
      </c>
      <c r="D51" s="30">
        <v>1552.8568584511247</v>
      </c>
      <c r="E51" s="30">
        <v>1552.8568584511247</v>
      </c>
    </row>
    <row r="52" spans="1:5" x14ac:dyDescent="0.25">
      <c r="A52" s="9">
        <v>3293</v>
      </c>
      <c r="B52" s="14" t="s">
        <v>50</v>
      </c>
      <c r="C52" s="30">
        <v>0</v>
      </c>
      <c r="D52" s="30">
        <v>0</v>
      </c>
      <c r="E52" s="30">
        <v>0</v>
      </c>
    </row>
    <row r="53" spans="1:5" x14ac:dyDescent="0.25">
      <c r="A53" s="9">
        <v>3294</v>
      </c>
      <c r="B53" s="14" t="s">
        <v>51</v>
      </c>
      <c r="C53" s="30">
        <v>0</v>
      </c>
      <c r="D53" s="30">
        <v>0</v>
      </c>
      <c r="E53" s="30">
        <v>0</v>
      </c>
    </row>
    <row r="54" spans="1:5" x14ac:dyDescent="0.25">
      <c r="A54" s="9">
        <v>3295</v>
      </c>
      <c r="B54" s="14" t="s">
        <v>24</v>
      </c>
      <c r="C54" s="30">
        <v>0</v>
      </c>
      <c r="D54" s="30">
        <v>0</v>
      </c>
      <c r="E54" s="30">
        <v>0</v>
      </c>
    </row>
    <row r="55" spans="1:5" x14ac:dyDescent="0.25">
      <c r="A55" s="9">
        <v>3299</v>
      </c>
      <c r="B55" s="14" t="s">
        <v>23</v>
      </c>
      <c r="C55" s="30">
        <v>916</v>
      </c>
      <c r="D55" s="30">
        <v>915.78737806091976</v>
      </c>
      <c r="E55" s="30">
        <v>915.78737806091976</v>
      </c>
    </row>
    <row r="56" spans="1:5" x14ac:dyDescent="0.25">
      <c r="A56" s="7">
        <v>34</v>
      </c>
      <c r="B56" s="14" t="s">
        <v>52</v>
      </c>
      <c r="C56" s="27">
        <f>C57+C59</f>
        <v>597</v>
      </c>
      <c r="D56" s="31">
        <f t="shared" ref="D56:E56" si="19">D57+D59</f>
        <v>597</v>
      </c>
      <c r="E56" s="27">
        <f t="shared" si="19"/>
        <v>597</v>
      </c>
    </row>
    <row r="57" spans="1:5" x14ac:dyDescent="0.25">
      <c r="A57" s="8">
        <v>342</v>
      </c>
      <c r="B57" s="14" t="s">
        <v>73</v>
      </c>
      <c r="C57" s="27">
        <f t="shared" ref="C57:E57" si="20">C58</f>
        <v>0</v>
      </c>
      <c r="D57" s="31">
        <f t="shared" si="20"/>
        <v>0</v>
      </c>
      <c r="E57" s="27">
        <f t="shared" si="20"/>
        <v>0</v>
      </c>
    </row>
    <row r="58" spans="1:5" x14ac:dyDescent="0.25">
      <c r="A58" s="9">
        <v>3427</v>
      </c>
      <c r="B58" s="14" t="s">
        <v>74</v>
      </c>
      <c r="C58" s="30"/>
      <c r="D58" s="30"/>
      <c r="E58" s="30"/>
    </row>
    <row r="59" spans="1:5" x14ac:dyDescent="0.25">
      <c r="A59" s="8">
        <v>343</v>
      </c>
      <c r="B59" s="14" t="s">
        <v>53</v>
      </c>
      <c r="C59" s="27">
        <f>C60</f>
        <v>597</v>
      </c>
      <c r="D59" s="31">
        <f t="shared" ref="D59:E59" si="21">D60</f>
        <v>597</v>
      </c>
      <c r="E59" s="27">
        <f t="shared" si="21"/>
        <v>597</v>
      </c>
    </row>
    <row r="60" spans="1:5" x14ac:dyDescent="0.25">
      <c r="A60" s="9">
        <v>3431</v>
      </c>
      <c r="B60" s="14" t="s">
        <v>54</v>
      </c>
      <c r="C60" s="30">
        <v>597</v>
      </c>
      <c r="D60" s="30">
        <v>597</v>
      </c>
      <c r="E60" s="30">
        <v>597</v>
      </c>
    </row>
    <row r="61" spans="1:5" x14ac:dyDescent="0.25">
      <c r="A61" s="7">
        <v>42</v>
      </c>
      <c r="B61" s="14" t="s">
        <v>57</v>
      </c>
      <c r="C61" s="27">
        <f>C62+C68</f>
        <v>0</v>
      </c>
      <c r="D61" s="31">
        <f t="shared" ref="D61:E61" si="22">D62+D68</f>
        <v>0</v>
      </c>
      <c r="E61" s="27">
        <f t="shared" si="22"/>
        <v>0</v>
      </c>
    </row>
    <row r="62" spans="1:5" x14ac:dyDescent="0.25">
      <c r="A62" s="8">
        <v>422</v>
      </c>
      <c r="B62" s="14" t="s">
        <v>58</v>
      </c>
      <c r="C62" s="27">
        <f t="shared" ref="C62:E62" si="23">SUM(C63:C67)</f>
        <v>0</v>
      </c>
      <c r="D62" s="31">
        <f t="shared" si="23"/>
        <v>0</v>
      </c>
      <c r="E62" s="27">
        <f t="shared" si="23"/>
        <v>0</v>
      </c>
    </row>
    <row r="63" spans="1:5" x14ac:dyDescent="0.25">
      <c r="A63" s="9">
        <v>4221</v>
      </c>
      <c r="B63" s="14" t="s">
        <v>60</v>
      </c>
      <c r="C63" s="30"/>
      <c r="D63" s="30"/>
      <c r="E63" s="30"/>
    </row>
    <row r="64" spans="1:5" x14ac:dyDescent="0.25">
      <c r="A64" s="9">
        <v>4222</v>
      </c>
      <c r="B64" s="14" t="s">
        <v>63</v>
      </c>
      <c r="C64" s="30"/>
      <c r="D64" s="30"/>
      <c r="E64" s="30"/>
    </row>
    <row r="65" spans="1:5" x14ac:dyDescent="0.25">
      <c r="A65" s="9">
        <v>4223</v>
      </c>
      <c r="B65" s="14" t="s">
        <v>71</v>
      </c>
      <c r="C65" s="30"/>
      <c r="D65" s="30"/>
      <c r="E65" s="30"/>
    </row>
    <row r="66" spans="1:5" x14ac:dyDescent="0.25">
      <c r="A66" s="9">
        <v>4224</v>
      </c>
      <c r="B66" s="14" t="s">
        <v>70</v>
      </c>
      <c r="C66" s="30"/>
      <c r="D66" s="30"/>
      <c r="E66" s="30"/>
    </row>
    <row r="67" spans="1:5" x14ac:dyDescent="0.25">
      <c r="A67" s="9">
        <v>4225</v>
      </c>
      <c r="B67" s="14" t="s">
        <v>72</v>
      </c>
      <c r="C67" s="30"/>
      <c r="D67" s="30"/>
      <c r="E67" s="30"/>
    </row>
    <row r="68" spans="1:5" x14ac:dyDescent="0.25">
      <c r="A68" s="8">
        <v>423</v>
      </c>
      <c r="B68" s="14" t="s">
        <v>75</v>
      </c>
      <c r="C68" s="27">
        <f>C69</f>
        <v>0</v>
      </c>
      <c r="D68" s="31">
        <f t="shared" ref="D68:E68" si="24">D69</f>
        <v>0</v>
      </c>
      <c r="E68" s="27">
        <f t="shared" si="24"/>
        <v>0</v>
      </c>
    </row>
    <row r="69" spans="1:5" x14ac:dyDescent="0.25">
      <c r="A69" s="9">
        <v>4231</v>
      </c>
      <c r="B69" s="14" t="s">
        <v>76</v>
      </c>
      <c r="C69" s="30"/>
      <c r="D69" s="30"/>
      <c r="E69" s="30"/>
    </row>
    <row r="70" spans="1:5" x14ac:dyDescent="0.25">
      <c r="A70" s="7">
        <v>45</v>
      </c>
      <c r="B70" s="14" t="s">
        <v>67</v>
      </c>
      <c r="C70" s="27">
        <f>C71</f>
        <v>0</v>
      </c>
      <c r="D70" s="31">
        <f t="shared" ref="C70:E71" si="25">D71</f>
        <v>0</v>
      </c>
      <c r="E70" s="27">
        <f t="shared" si="25"/>
        <v>0</v>
      </c>
    </row>
    <row r="71" spans="1:5" x14ac:dyDescent="0.25">
      <c r="A71" s="8">
        <v>451</v>
      </c>
      <c r="B71" s="14" t="s">
        <v>68</v>
      </c>
      <c r="C71" s="27">
        <f t="shared" si="25"/>
        <v>0</v>
      </c>
      <c r="D71" s="31">
        <f t="shared" si="25"/>
        <v>0</v>
      </c>
      <c r="E71" s="27">
        <f t="shared" si="25"/>
        <v>0</v>
      </c>
    </row>
    <row r="72" spans="1:5" x14ac:dyDescent="0.25">
      <c r="A72" s="9">
        <v>4511</v>
      </c>
      <c r="B72" s="14" t="s">
        <v>68</v>
      </c>
      <c r="C72" s="30"/>
      <c r="D72" s="30"/>
      <c r="E72" s="30"/>
    </row>
    <row r="73" spans="1:5" x14ac:dyDescent="0.25">
      <c r="A73" s="10">
        <v>41</v>
      </c>
      <c r="B73" s="28" t="s">
        <v>26</v>
      </c>
      <c r="C73" s="29">
        <f>C74+C77</f>
        <v>0</v>
      </c>
      <c r="D73" s="32">
        <f t="shared" ref="D73:E73" si="26">D74+D77</f>
        <v>0</v>
      </c>
      <c r="E73" s="29">
        <f t="shared" si="26"/>
        <v>0</v>
      </c>
    </row>
    <row r="74" spans="1:5" x14ac:dyDescent="0.25">
      <c r="A74" s="7">
        <v>32</v>
      </c>
      <c r="B74" s="14" t="s">
        <v>12</v>
      </c>
      <c r="C74" s="27">
        <f t="shared" ref="C74:E75" si="27">C75</f>
        <v>0</v>
      </c>
      <c r="D74" s="31">
        <f t="shared" si="27"/>
        <v>0</v>
      </c>
      <c r="E74" s="27">
        <f t="shared" si="27"/>
        <v>0</v>
      </c>
    </row>
    <row r="75" spans="1:5" x14ac:dyDescent="0.25">
      <c r="A75" s="8">
        <v>329</v>
      </c>
      <c r="B75" s="14" t="s">
        <v>23</v>
      </c>
      <c r="C75" s="27">
        <f>C76</f>
        <v>0</v>
      </c>
      <c r="D75" s="31">
        <f t="shared" si="27"/>
        <v>0</v>
      </c>
      <c r="E75" s="27">
        <f t="shared" si="27"/>
        <v>0</v>
      </c>
    </row>
    <row r="76" spans="1:5" x14ac:dyDescent="0.25">
      <c r="A76" s="9">
        <v>3291</v>
      </c>
      <c r="B76" s="14" t="s">
        <v>27</v>
      </c>
      <c r="C76" s="30"/>
      <c r="D76" s="30"/>
      <c r="E76" s="30"/>
    </row>
    <row r="77" spans="1:5" x14ac:dyDescent="0.25">
      <c r="A77" s="7">
        <v>38</v>
      </c>
      <c r="B77" s="14" t="s">
        <v>28</v>
      </c>
      <c r="C77" s="27">
        <f t="shared" ref="C77:E78" si="28">C78</f>
        <v>0</v>
      </c>
      <c r="D77" s="31">
        <f t="shared" si="28"/>
        <v>0</v>
      </c>
      <c r="E77" s="27">
        <f t="shared" si="28"/>
        <v>0</v>
      </c>
    </row>
    <row r="78" spans="1:5" x14ac:dyDescent="0.25">
      <c r="A78" s="8">
        <v>381</v>
      </c>
      <c r="B78" s="14" t="s">
        <v>29</v>
      </c>
      <c r="C78" s="27">
        <f t="shared" si="28"/>
        <v>0</v>
      </c>
      <c r="D78" s="31">
        <f t="shared" si="28"/>
        <v>0</v>
      </c>
      <c r="E78" s="27">
        <f t="shared" si="28"/>
        <v>0</v>
      </c>
    </row>
    <row r="79" spans="1:5" x14ac:dyDescent="0.25">
      <c r="A79" s="9">
        <v>3811</v>
      </c>
      <c r="B79" s="14" t="s">
        <v>30</v>
      </c>
      <c r="C79" s="30"/>
      <c r="D79" s="30"/>
      <c r="E79" s="30"/>
    </row>
    <row r="80" spans="1:5" x14ac:dyDescent="0.25">
      <c r="A80" s="6" t="s">
        <v>83</v>
      </c>
      <c r="B80" s="26" t="s">
        <v>84</v>
      </c>
      <c r="C80" s="27">
        <f t="shared" ref="C80" si="29">C81+C117+C125</f>
        <v>27208.175724998338</v>
      </c>
      <c r="D80" s="31">
        <f>D81+D117+D125</f>
        <v>27208.175724998338</v>
      </c>
      <c r="E80" s="27">
        <f>E81+E117+E125</f>
        <v>27208.175724998338</v>
      </c>
    </row>
    <row r="81" spans="1:5" x14ac:dyDescent="0.25">
      <c r="A81" s="10">
        <v>31</v>
      </c>
      <c r="B81" s="28" t="s">
        <v>55</v>
      </c>
      <c r="C81" s="29">
        <f t="shared" ref="C81:E81" si="30">C82+C106+C109+C114</f>
        <v>27208.175724998338</v>
      </c>
      <c r="D81" s="32">
        <f t="shared" si="30"/>
        <v>27208.175724998338</v>
      </c>
      <c r="E81" s="29">
        <f t="shared" si="30"/>
        <v>27208.175724998338</v>
      </c>
    </row>
    <row r="82" spans="1:5" x14ac:dyDescent="0.25">
      <c r="A82" s="7">
        <v>32</v>
      </c>
      <c r="B82" s="14" t="s">
        <v>12</v>
      </c>
      <c r="C82" s="27">
        <f t="shared" ref="C82:E82" si="31">C83+C86+C93+C101</f>
        <v>25880.947640852079</v>
      </c>
      <c r="D82" s="31">
        <f t="shared" si="31"/>
        <v>25880.947640852079</v>
      </c>
      <c r="E82" s="27">
        <f t="shared" si="31"/>
        <v>25880.947640852079</v>
      </c>
    </row>
    <row r="83" spans="1:5" x14ac:dyDescent="0.25">
      <c r="A83" s="8">
        <v>321</v>
      </c>
      <c r="B83" s="14" t="s">
        <v>13</v>
      </c>
      <c r="C83" s="27">
        <f t="shared" ref="C83:E83" si="32">C84+C85</f>
        <v>0</v>
      </c>
      <c r="D83" s="31">
        <f t="shared" si="32"/>
        <v>0</v>
      </c>
      <c r="E83" s="27">
        <f t="shared" si="32"/>
        <v>0</v>
      </c>
    </row>
    <row r="84" spans="1:5" x14ac:dyDescent="0.25">
      <c r="A84" s="9">
        <v>3211</v>
      </c>
      <c r="B84" s="14" t="s">
        <v>14</v>
      </c>
      <c r="C84" s="30"/>
      <c r="D84" s="30"/>
      <c r="E84" s="30"/>
    </row>
    <row r="85" spans="1:5" x14ac:dyDescent="0.25">
      <c r="A85" s="9">
        <v>3213</v>
      </c>
      <c r="B85" s="14" t="s">
        <v>15</v>
      </c>
      <c r="C85" s="30"/>
      <c r="D85" s="30"/>
      <c r="E85" s="30"/>
    </row>
    <row r="86" spans="1:5" x14ac:dyDescent="0.25">
      <c r="A86" s="8">
        <v>322</v>
      </c>
      <c r="B86" s="14" t="s">
        <v>18</v>
      </c>
      <c r="C86" s="27">
        <f t="shared" ref="C86:E86" si="33">SUM(C87:C92)</f>
        <v>19244.807220120776</v>
      </c>
      <c r="D86" s="31">
        <f t="shared" si="33"/>
        <v>19244.807220120776</v>
      </c>
      <c r="E86" s="27">
        <f t="shared" si="33"/>
        <v>19244.807220120776</v>
      </c>
    </row>
    <row r="87" spans="1:5" x14ac:dyDescent="0.25">
      <c r="A87" s="9">
        <v>3221</v>
      </c>
      <c r="B87" s="14" t="s">
        <v>19</v>
      </c>
      <c r="C87" s="30">
        <v>0</v>
      </c>
      <c r="D87" s="30">
        <v>0</v>
      </c>
      <c r="E87" s="30">
        <v>0</v>
      </c>
    </row>
    <row r="88" spans="1:5" x14ac:dyDescent="0.25">
      <c r="A88" s="9">
        <v>3222</v>
      </c>
      <c r="B88" s="14" t="s">
        <v>56</v>
      </c>
      <c r="C88" s="30">
        <v>0</v>
      </c>
      <c r="D88" s="30">
        <v>0</v>
      </c>
      <c r="E88" s="30">
        <v>0</v>
      </c>
    </row>
    <row r="89" spans="1:5" x14ac:dyDescent="0.25">
      <c r="A89" s="9">
        <v>3223</v>
      </c>
      <c r="B89" s="14" t="s">
        <v>41</v>
      </c>
      <c r="C89" s="30">
        <v>0</v>
      </c>
      <c r="D89" s="30">
        <v>0</v>
      </c>
      <c r="E89" s="30">
        <v>0</v>
      </c>
    </row>
    <row r="90" spans="1:5" x14ac:dyDescent="0.25">
      <c r="A90" s="9">
        <v>3224</v>
      </c>
      <c r="B90" s="14" t="s">
        <v>42</v>
      </c>
      <c r="C90" s="30">
        <v>19244.807220120776</v>
      </c>
      <c r="D90" s="30">
        <v>19244.807220120776</v>
      </c>
      <c r="E90" s="30">
        <v>19244.807220120776</v>
      </c>
    </row>
    <row r="91" spans="1:5" x14ac:dyDescent="0.25">
      <c r="A91" s="9">
        <v>3225</v>
      </c>
      <c r="B91" s="14" t="s">
        <v>43</v>
      </c>
      <c r="C91" s="30">
        <v>0</v>
      </c>
      <c r="D91" s="30">
        <v>0</v>
      </c>
      <c r="E91" s="30">
        <v>0</v>
      </c>
    </row>
    <row r="92" spans="1:5" x14ac:dyDescent="0.25">
      <c r="A92" s="9">
        <v>3227</v>
      </c>
      <c r="B92" s="14" t="s">
        <v>20</v>
      </c>
      <c r="C92" s="30">
        <v>0</v>
      </c>
      <c r="D92" s="30">
        <v>0</v>
      </c>
      <c r="E92" s="30">
        <v>0</v>
      </c>
    </row>
    <row r="93" spans="1:5" x14ac:dyDescent="0.25">
      <c r="A93" s="8">
        <v>323</v>
      </c>
      <c r="B93" s="14" t="s">
        <v>16</v>
      </c>
      <c r="C93" s="27">
        <f t="shared" ref="C93:E93" si="34">SUM(C94:C100)</f>
        <v>0</v>
      </c>
      <c r="D93" s="31">
        <f t="shared" si="34"/>
        <v>0</v>
      </c>
      <c r="E93" s="27">
        <f t="shared" si="34"/>
        <v>0</v>
      </c>
    </row>
    <row r="94" spans="1:5" x14ac:dyDescent="0.25">
      <c r="A94" s="9">
        <v>3231</v>
      </c>
      <c r="B94" s="14" t="s">
        <v>44</v>
      </c>
      <c r="C94" s="30"/>
      <c r="D94" s="30"/>
      <c r="E94" s="30"/>
    </row>
    <row r="95" spans="1:5" x14ac:dyDescent="0.25">
      <c r="A95" s="9">
        <v>3232</v>
      </c>
      <c r="B95" s="14" t="s">
        <v>45</v>
      </c>
      <c r="C95" s="30"/>
      <c r="D95" s="30"/>
      <c r="E95" s="30"/>
    </row>
    <row r="96" spans="1:5" x14ac:dyDescent="0.25">
      <c r="A96" s="9">
        <v>3233</v>
      </c>
      <c r="B96" s="14" t="s">
        <v>46</v>
      </c>
      <c r="C96" s="30"/>
      <c r="D96" s="30"/>
      <c r="E96" s="30"/>
    </row>
    <row r="97" spans="1:5" x14ac:dyDescent="0.25">
      <c r="A97" s="9">
        <v>3234</v>
      </c>
      <c r="B97" s="14" t="s">
        <v>47</v>
      </c>
      <c r="C97" s="30"/>
      <c r="D97" s="30"/>
      <c r="E97" s="30"/>
    </row>
    <row r="98" spans="1:5" x14ac:dyDescent="0.25">
      <c r="A98" s="9">
        <v>3236</v>
      </c>
      <c r="B98" s="14" t="s">
        <v>21</v>
      </c>
      <c r="C98" s="30"/>
      <c r="D98" s="30"/>
      <c r="E98" s="30"/>
    </row>
    <row r="99" spans="1:5" x14ac:dyDescent="0.25">
      <c r="A99" s="9">
        <v>3237</v>
      </c>
      <c r="B99" s="14" t="s">
        <v>17</v>
      </c>
      <c r="C99" s="30"/>
      <c r="D99" s="30"/>
      <c r="E99" s="30"/>
    </row>
    <row r="100" spans="1:5" x14ac:dyDescent="0.25">
      <c r="A100" s="9">
        <v>3239</v>
      </c>
      <c r="B100" s="14" t="s">
        <v>22</v>
      </c>
      <c r="C100" s="30"/>
      <c r="D100" s="30"/>
      <c r="E100" s="30"/>
    </row>
    <row r="101" spans="1:5" x14ac:dyDescent="0.25">
      <c r="A101" s="8">
        <v>329</v>
      </c>
      <c r="B101" s="14" t="s">
        <v>23</v>
      </c>
      <c r="C101" s="27">
        <f t="shared" ref="C101:E101" si="35">SUM(C102:C105)</f>
        <v>6636.1404207313026</v>
      </c>
      <c r="D101" s="31">
        <f t="shared" si="35"/>
        <v>6636.1404207313026</v>
      </c>
      <c r="E101" s="27">
        <f t="shared" si="35"/>
        <v>6636.1404207313026</v>
      </c>
    </row>
    <row r="102" spans="1:5" x14ac:dyDescent="0.25">
      <c r="A102" s="9">
        <v>3291</v>
      </c>
      <c r="B102" s="14" t="s">
        <v>27</v>
      </c>
      <c r="C102" s="30">
        <v>6636.1404207313026</v>
      </c>
      <c r="D102" s="30">
        <v>6636.1404207313026</v>
      </c>
      <c r="E102" s="30">
        <v>6636.1404207313026</v>
      </c>
    </row>
    <row r="103" spans="1:5" x14ac:dyDescent="0.25">
      <c r="A103" s="9">
        <v>3292</v>
      </c>
      <c r="B103" s="14" t="s">
        <v>49</v>
      </c>
      <c r="C103" s="30">
        <v>0</v>
      </c>
      <c r="D103" s="30">
        <v>0</v>
      </c>
      <c r="E103" s="30">
        <v>0</v>
      </c>
    </row>
    <row r="104" spans="1:5" x14ac:dyDescent="0.25">
      <c r="A104" s="9">
        <v>3293</v>
      </c>
      <c r="B104" s="14" t="s">
        <v>50</v>
      </c>
      <c r="C104" s="30">
        <v>0</v>
      </c>
      <c r="D104" s="30">
        <v>0</v>
      </c>
      <c r="E104" s="30">
        <v>0</v>
      </c>
    </row>
    <row r="105" spans="1:5" x14ac:dyDescent="0.25">
      <c r="A105" s="9">
        <v>3299</v>
      </c>
      <c r="B105" s="14" t="s">
        <v>23</v>
      </c>
      <c r="C105" s="30">
        <v>0</v>
      </c>
      <c r="D105" s="30">
        <v>0</v>
      </c>
      <c r="E105" s="30">
        <v>0</v>
      </c>
    </row>
    <row r="106" spans="1:5" x14ac:dyDescent="0.25">
      <c r="A106" s="7">
        <v>34</v>
      </c>
      <c r="B106" s="14" t="s">
        <v>52</v>
      </c>
      <c r="C106" s="27">
        <f t="shared" ref="C106:E107" si="36">C107</f>
        <v>0</v>
      </c>
      <c r="D106" s="31">
        <f t="shared" si="36"/>
        <v>0</v>
      </c>
      <c r="E106" s="27">
        <f t="shared" si="36"/>
        <v>0</v>
      </c>
    </row>
    <row r="107" spans="1:5" x14ac:dyDescent="0.25">
      <c r="A107" s="8">
        <v>343</v>
      </c>
      <c r="B107" s="14" t="s">
        <v>53</v>
      </c>
      <c r="C107" s="27">
        <f t="shared" si="36"/>
        <v>0</v>
      </c>
      <c r="D107" s="31">
        <f t="shared" si="36"/>
        <v>0</v>
      </c>
      <c r="E107" s="27">
        <f t="shared" si="36"/>
        <v>0</v>
      </c>
    </row>
    <row r="108" spans="1:5" x14ac:dyDescent="0.25">
      <c r="A108" s="9">
        <v>3431</v>
      </c>
      <c r="B108" s="14" t="s">
        <v>54</v>
      </c>
      <c r="C108" s="30"/>
      <c r="D108" s="30"/>
      <c r="E108" s="30"/>
    </row>
    <row r="109" spans="1:5" x14ac:dyDescent="0.25">
      <c r="A109" s="7">
        <v>42</v>
      </c>
      <c r="B109" s="14" t="s">
        <v>57</v>
      </c>
      <c r="C109" s="27">
        <f t="shared" ref="C109:E109" si="37">C110</f>
        <v>1327.2280841462605</v>
      </c>
      <c r="D109" s="31">
        <f t="shared" si="37"/>
        <v>1327.2280841462605</v>
      </c>
      <c r="E109" s="27">
        <f t="shared" si="37"/>
        <v>1327.2280841462605</v>
      </c>
    </row>
    <row r="110" spans="1:5" x14ac:dyDescent="0.25">
      <c r="A110" s="8">
        <v>422</v>
      </c>
      <c r="B110" s="14" t="s">
        <v>58</v>
      </c>
      <c r="C110" s="27">
        <f t="shared" ref="C110:E110" si="38">SUM(C111:C113)</f>
        <v>1327.2280841462605</v>
      </c>
      <c r="D110" s="31">
        <f t="shared" si="38"/>
        <v>1327.2280841462605</v>
      </c>
      <c r="E110" s="27">
        <f t="shared" si="38"/>
        <v>1327.2280841462605</v>
      </c>
    </row>
    <row r="111" spans="1:5" x14ac:dyDescent="0.25">
      <c r="A111" s="9">
        <v>4221</v>
      </c>
      <c r="B111" s="14" t="s">
        <v>60</v>
      </c>
      <c r="C111" s="30">
        <v>0</v>
      </c>
      <c r="D111" s="30">
        <v>0</v>
      </c>
      <c r="E111" s="30">
        <v>0</v>
      </c>
    </row>
    <row r="112" spans="1:5" x14ac:dyDescent="0.25">
      <c r="A112" s="9">
        <v>4222</v>
      </c>
      <c r="B112" s="14" t="s">
        <v>63</v>
      </c>
      <c r="C112" s="30">
        <v>0</v>
      </c>
      <c r="D112" s="30">
        <v>0</v>
      </c>
      <c r="E112" s="30">
        <v>0</v>
      </c>
    </row>
    <row r="113" spans="1:5" x14ac:dyDescent="0.25">
      <c r="A113" s="9">
        <v>4223</v>
      </c>
      <c r="B113" s="14" t="s">
        <v>71</v>
      </c>
      <c r="C113" s="30">
        <v>1327.2280841462605</v>
      </c>
      <c r="D113" s="30">
        <v>1327.2280841462605</v>
      </c>
      <c r="E113" s="30">
        <v>1327.2280841462605</v>
      </c>
    </row>
    <row r="114" spans="1:5" x14ac:dyDescent="0.25">
      <c r="A114" s="7">
        <v>45</v>
      </c>
      <c r="B114" s="14" t="s">
        <v>67</v>
      </c>
      <c r="C114" s="27">
        <f t="shared" ref="C114:E115" si="39">C115</f>
        <v>0</v>
      </c>
      <c r="D114" s="31">
        <f t="shared" si="39"/>
        <v>0</v>
      </c>
      <c r="E114" s="27">
        <f t="shared" si="39"/>
        <v>0</v>
      </c>
    </row>
    <row r="115" spans="1:5" x14ac:dyDescent="0.25">
      <c r="A115" s="8">
        <v>451</v>
      </c>
      <c r="B115" s="14" t="s">
        <v>68</v>
      </c>
      <c r="C115" s="27">
        <f t="shared" si="39"/>
        <v>0</v>
      </c>
      <c r="D115" s="31">
        <f t="shared" si="39"/>
        <v>0</v>
      </c>
      <c r="E115" s="27">
        <f t="shared" si="39"/>
        <v>0</v>
      </c>
    </row>
    <row r="116" spans="1:5" x14ac:dyDescent="0.25">
      <c r="A116" s="9">
        <v>4511</v>
      </c>
      <c r="B116" s="14" t="s">
        <v>68</v>
      </c>
      <c r="C116" s="30"/>
      <c r="D116" s="30"/>
      <c r="E116" s="30"/>
    </row>
    <row r="117" spans="1:5" x14ac:dyDescent="0.25">
      <c r="A117" s="10">
        <v>43</v>
      </c>
      <c r="B117" s="28" t="s">
        <v>59</v>
      </c>
      <c r="C117" s="29">
        <f>C118</f>
        <v>0</v>
      </c>
      <c r="D117" s="32">
        <f t="shared" ref="D117:E117" si="40">D118</f>
        <v>0</v>
      </c>
      <c r="E117" s="29">
        <f t="shared" si="40"/>
        <v>0</v>
      </c>
    </row>
    <row r="118" spans="1:5" x14ac:dyDescent="0.25">
      <c r="A118" s="7">
        <v>32</v>
      </c>
      <c r="B118" s="14" t="s">
        <v>12</v>
      </c>
      <c r="C118" s="27">
        <f t="shared" ref="C118:E118" si="41">C119+C123</f>
        <v>0</v>
      </c>
      <c r="D118" s="31">
        <f t="shared" si="41"/>
        <v>0</v>
      </c>
      <c r="E118" s="27">
        <f t="shared" si="41"/>
        <v>0</v>
      </c>
    </row>
    <row r="119" spans="1:5" x14ac:dyDescent="0.25">
      <c r="A119" s="8">
        <v>322</v>
      </c>
      <c r="B119" s="14" t="s">
        <v>18</v>
      </c>
      <c r="C119" s="27">
        <f>SUM(C120:C122)</f>
        <v>0</v>
      </c>
      <c r="D119" s="31">
        <f t="shared" ref="D119:E119" si="42">SUM(D120:D122)</f>
        <v>0</v>
      </c>
      <c r="E119" s="27">
        <f t="shared" si="42"/>
        <v>0</v>
      </c>
    </row>
    <row r="120" spans="1:5" x14ac:dyDescent="0.25">
      <c r="A120" s="9">
        <v>3222</v>
      </c>
      <c r="B120" s="14" t="s">
        <v>56</v>
      </c>
      <c r="C120" s="30"/>
      <c r="D120" s="30"/>
      <c r="E120" s="30"/>
    </row>
    <row r="121" spans="1:5" x14ac:dyDescent="0.25">
      <c r="A121" s="9">
        <v>3223</v>
      </c>
      <c r="B121" s="14" t="s">
        <v>41</v>
      </c>
      <c r="C121" s="30"/>
      <c r="D121" s="30"/>
      <c r="E121" s="30"/>
    </row>
    <row r="122" spans="1:5" x14ac:dyDescent="0.25">
      <c r="A122" s="9">
        <v>3224</v>
      </c>
      <c r="B122" s="14" t="s">
        <v>42</v>
      </c>
      <c r="C122" s="30"/>
      <c r="D122" s="30"/>
      <c r="E122" s="30"/>
    </row>
    <row r="123" spans="1:5" x14ac:dyDescent="0.25">
      <c r="A123" s="8">
        <v>323</v>
      </c>
      <c r="B123" s="14" t="s">
        <v>16</v>
      </c>
      <c r="C123" s="27">
        <f>C124</f>
        <v>0</v>
      </c>
      <c r="D123" s="31">
        <f t="shared" ref="D123:E123" si="43">D124</f>
        <v>0</v>
      </c>
      <c r="E123" s="27">
        <f t="shared" si="43"/>
        <v>0</v>
      </c>
    </row>
    <row r="124" spans="1:5" x14ac:dyDescent="0.25">
      <c r="A124" s="9">
        <v>3239</v>
      </c>
      <c r="B124" s="14" t="s">
        <v>22</v>
      </c>
      <c r="C124" s="30"/>
      <c r="D124" s="30"/>
      <c r="E124" s="30"/>
    </row>
    <row r="125" spans="1:5" x14ac:dyDescent="0.25">
      <c r="A125" s="10">
        <v>52</v>
      </c>
      <c r="B125" s="28" t="s">
        <v>62</v>
      </c>
      <c r="C125" s="29">
        <f t="shared" ref="C125:E125" si="44">C126</f>
        <v>0</v>
      </c>
      <c r="D125" s="32">
        <f t="shared" si="44"/>
        <v>0</v>
      </c>
      <c r="E125" s="29">
        <f t="shared" si="44"/>
        <v>0</v>
      </c>
    </row>
    <row r="126" spans="1:5" x14ac:dyDescent="0.25">
      <c r="A126" s="7">
        <v>32</v>
      </c>
      <c r="B126" s="14" t="s">
        <v>12</v>
      </c>
      <c r="C126" s="27">
        <f t="shared" ref="C126:E126" si="45">C127+C131</f>
        <v>0</v>
      </c>
      <c r="D126" s="31">
        <f t="shared" si="45"/>
        <v>0</v>
      </c>
      <c r="E126" s="27">
        <f t="shared" si="45"/>
        <v>0</v>
      </c>
    </row>
    <row r="127" spans="1:5" x14ac:dyDescent="0.25">
      <c r="A127" s="8">
        <v>322</v>
      </c>
      <c r="B127" s="14" t="s">
        <v>18</v>
      </c>
      <c r="C127" s="27">
        <f>SUM(C128:C130)</f>
        <v>0</v>
      </c>
      <c r="D127" s="31">
        <f t="shared" ref="D127:E127" si="46">SUM(D128:D130)</f>
        <v>0</v>
      </c>
      <c r="E127" s="27">
        <f t="shared" si="46"/>
        <v>0</v>
      </c>
    </row>
    <row r="128" spans="1:5" x14ac:dyDescent="0.25">
      <c r="A128" s="9">
        <v>3222</v>
      </c>
      <c r="B128" s="14" t="s">
        <v>56</v>
      </c>
      <c r="C128" s="30"/>
      <c r="D128" s="30"/>
      <c r="E128" s="30"/>
    </row>
    <row r="129" spans="1:5" x14ac:dyDescent="0.25">
      <c r="A129" s="9">
        <v>3223</v>
      </c>
      <c r="B129" s="14" t="s">
        <v>41</v>
      </c>
      <c r="C129" s="30"/>
      <c r="D129" s="30"/>
      <c r="E129" s="30"/>
    </row>
    <row r="130" spans="1:5" x14ac:dyDescent="0.25">
      <c r="A130" s="9">
        <v>3224</v>
      </c>
      <c r="B130" s="14" t="s">
        <v>42</v>
      </c>
      <c r="C130" s="30"/>
      <c r="D130" s="30"/>
      <c r="E130" s="30"/>
    </row>
    <row r="131" spans="1:5" x14ac:dyDescent="0.25">
      <c r="A131" s="8">
        <v>323</v>
      </c>
      <c r="B131" s="14" t="s">
        <v>16</v>
      </c>
      <c r="C131" s="27">
        <f t="shared" ref="C131:E131" si="47">C132+C133</f>
        <v>0</v>
      </c>
      <c r="D131" s="31">
        <f t="shared" si="47"/>
        <v>0</v>
      </c>
      <c r="E131" s="27">
        <f t="shared" si="47"/>
        <v>0</v>
      </c>
    </row>
    <row r="132" spans="1:5" x14ac:dyDescent="0.25">
      <c r="A132" s="9">
        <v>3232</v>
      </c>
      <c r="B132" s="14" t="s">
        <v>45</v>
      </c>
      <c r="C132" s="30"/>
      <c r="D132" s="30"/>
      <c r="E132" s="30"/>
    </row>
    <row r="133" spans="1:5" x14ac:dyDescent="0.25">
      <c r="A133" s="9">
        <v>3239</v>
      </c>
      <c r="B133" s="14" t="s">
        <v>22</v>
      </c>
      <c r="C133" s="30"/>
      <c r="D133" s="30"/>
      <c r="E133" s="30"/>
    </row>
  </sheetData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5144-ABC7-4ACF-9EE4-D29AEECB0129}">
  <sheetPr>
    <tabColor rgb="FF92D050"/>
  </sheetPr>
  <dimension ref="A1:G88"/>
  <sheetViews>
    <sheetView topLeftCell="A7" zoomScale="85" zoomScaleNormal="85" workbookViewId="0">
      <pane xSplit="4" ySplit="2" topLeftCell="E33" activePane="bottomRight" state="frozen"/>
      <selection activeCell="E87" sqref="E87"/>
      <selection pane="topRight" activeCell="E87" sqref="E87"/>
      <selection pane="bottomLeft" activeCell="E87" sqref="E87"/>
      <selection pane="bottomRight" activeCell="K50" sqref="K50"/>
    </sheetView>
  </sheetViews>
  <sheetFormatPr defaultRowHeight="15" x14ac:dyDescent="0.25"/>
  <cols>
    <col min="1" max="1" width="7.42578125" style="52" bestFit="1" customWidth="1"/>
    <col min="2" max="2" width="8.42578125" style="52" bestFit="1" customWidth="1"/>
    <col min="3" max="3" width="5.42578125" style="52" bestFit="1" customWidth="1"/>
    <col min="4" max="4" width="25.28515625" style="52" customWidth="1"/>
    <col min="5" max="6" width="14.7109375" style="52" customWidth="1"/>
    <col min="7" max="7" width="16.7109375" style="52" customWidth="1"/>
    <col min="8" max="16384" width="9.140625" style="52"/>
  </cols>
  <sheetData>
    <row r="1" spans="1:7" ht="18" customHeight="1" x14ac:dyDescent="0.25">
      <c r="A1" s="51"/>
      <c r="B1" s="51"/>
      <c r="C1" s="51"/>
      <c r="D1" s="51"/>
      <c r="E1" s="51"/>
      <c r="F1" s="51"/>
      <c r="G1" s="51"/>
    </row>
    <row r="2" spans="1:7" ht="15.75" x14ac:dyDescent="0.25">
      <c r="A2" s="124" t="s">
        <v>91</v>
      </c>
      <c r="B2" s="124"/>
      <c r="C2" s="124"/>
      <c r="D2" s="124"/>
      <c r="E2" s="124"/>
      <c r="F2" s="125"/>
    </row>
    <row r="3" spans="1:7" ht="18" x14ac:dyDescent="0.25">
      <c r="A3" s="51"/>
      <c r="B3" s="51"/>
      <c r="C3" s="51"/>
      <c r="D3" s="51"/>
      <c r="E3" s="51"/>
      <c r="F3" s="53"/>
      <c r="G3" s="53"/>
    </row>
    <row r="4" spans="1:7" ht="18" customHeight="1" x14ac:dyDescent="0.25">
      <c r="A4" s="124" t="s">
        <v>92</v>
      </c>
      <c r="B4" s="126"/>
      <c r="C4" s="126"/>
      <c r="D4" s="126"/>
      <c r="E4" s="126"/>
      <c r="F4" s="126"/>
    </row>
    <row r="5" spans="1:7" ht="18" x14ac:dyDescent="0.25">
      <c r="A5" s="51"/>
      <c r="B5" s="51"/>
      <c r="C5" s="51"/>
      <c r="D5" s="51"/>
      <c r="E5" s="51"/>
      <c r="F5" s="53"/>
      <c r="G5" s="53"/>
    </row>
    <row r="6" spans="1:7" ht="15.75" x14ac:dyDescent="0.25">
      <c r="A6" s="124" t="s">
        <v>93</v>
      </c>
      <c r="B6" s="127"/>
      <c r="C6" s="127"/>
      <c r="D6" s="127"/>
      <c r="E6" s="127"/>
      <c r="F6" s="127"/>
    </row>
    <row r="7" spans="1:7" ht="18" x14ac:dyDescent="0.25">
      <c r="A7" s="128"/>
      <c r="B7" s="129"/>
      <c r="C7" s="51"/>
      <c r="D7" s="51"/>
      <c r="E7" s="51"/>
      <c r="F7" s="53"/>
      <c r="G7" s="54">
        <v>7.5345000000000004</v>
      </c>
    </row>
    <row r="8" spans="1:7" ht="34.5" customHeight="1" x14ac:dyDescent="0.25">
      <c r="A8" s="55" t="s">
        <v>94</v>
      </c>
      <c r="B8" s="56" t="s">
        <v>95</v>
      </c>
      <c r="C8" s="56" t="s">
        <v>96</v>
      </c>
      <c r="D8" s="56" t="s">
        <v>97</v>
      </c>
      <c r="E8" s="57" t="s">
        <v>98</v>
      </c>
      <c r="F8" s="57" t="s">
        <v>99</v>
      </c>
      <c r="G8" s="57" t="s">
        <v>100</v>
      </c>
    </row>
    <row r="9" spans="1:7" ht="24" customHeight="1" x14ac:dyDescent="0.25">
      <c r="A9" s="58">
        <v>6</v>
      </c>
      <c r="B9" s="58"/>
      <c r="C9" s="58"/>
      <c r="D9" s="58" t="s">
        <v>101</v>
      </c>
      <c r="E9" s="59">
        <f>E10+E13+E27+E31+E35+E38+E41</f>
        <v>1678756.1757249983</v>
      </c>
      <c r="F9" s="59">
        <f t="shared" ref="F9:G9" si="0">F10+F13+F27+F31+F35+F38+F41</f>
        <v>1691580.8078173725</v>
      </c>
      <c r="G9" s="59">
        <f t="shared" si="0"/>
        <v>1672970.7474284954</v>
      </c>
    </row>
    <row r="10" spans="1:7" ht="29.25" customHeight="1" x14ac:dyDescent="0.25">
      <c r="A10" s="60"/>
      <c r="B10" s="61">
        <v>61</v>
      </c>
      <c r="C10" s="62"/>
      <c r="D10" s="63" t="s">
        <v>102</v>
      </c>
      <c r="E10" s="64">
        <f t="shared" ref="E10:G10" si="1">E11+E12</f>
        <v>0</v>
      </c>
      <c r="F10" s="64">
        <f t="shared" si="1"/>
        <v>0</v>
      </c>
      <c r="G10" s="64">
        <f t="shared" si="1"/>
        <v>0</v>
      </c>
    </row>
    <row r="11" spans="1:7" x14ac:dyDescent="0.25">
      <c r="A11" s="60"/>
      <c r="B11" s="65"/>
      <c r="C11" s="66">
        <v>11</v>
      </c>
      <c r="D11" s="62" t="s">
        <v>11</v>
      </c>
      <c r="E11" s="67"/>
      <c r="F11" s="67"/>
      <c r="G11" s="67"/>
    </row>
    <row r="12" spans="1:7" x14ac:dyDescent="0.25">
      <c r="A12" s="60"/>
      <c r="B12" s="65"/>
      <c r="C12" s="68">
        <v>41</v>
      </c>
      <c r="D12" s="68" t="s">
        <v>26</v>
      </c>
      <c r="E12" s="67"/>
      <c r="F12" s="67"/>
      <c r="G12" s="67"/>
    </row>
    <row r="13" spans="1:7" ht="38.25" x14ac:dyDescent="0.25">
      <c r="A13" s="60"/>
      <c r="B13" s="61">
        <v>63</v>
      </c>
      <c r="C13" s="62"/>
      <c r="D13" s="61" t="s">
        <v>103</v>
      </c>
      <c r="E13" s="64">
        <f>E14+E19+E21+E23+E25</f>
        <v>0</v>
      </c>
      <c r="F13" s="64">
        <f t="shared" ref="F13:G13" si="2">F14+F19+F21+F23+F25</f>
        <v>0</v>
      </c>
      <c r="G13" s="64">
        <f t="shared" si="2"/>
        <v>0</v>
      </c>
    </row>
    <row r="14" spans="1:7" ht="38.25" x14ac:dyDescent="0.25">
      <c r="A14" s="60"/>
      <c r="B14" s="65">
        <v>632</v>
      </c>
      <c r="C14" s="62"/>
      <c r="D14" s="69" t="s">
        <v>104</v>
      </c>
      <c r="E14" s="67"/>
      <c r="F14" s="67"/>
      <c r="G14" s="67"/>
    </row>
    <row r="15" spans="1:7" x14ac:dyDescent="0.25">
      <c r="A15" s="60"/>
      <c r="B15" s="65"/>
      <c r="C15" s="62">
        <v>51</v>
      </c>
      <c r="D15" s="70" t="s">
        <v>61</v>
      </c>
      <c r="E15" s="67"/>
      <c r="F15" s="67"/>
      <c r="G15" s="67"/>
    </row>
    <row r="16" spans="1:7" x14ac:dyDescent="0.25">
      <c r="A16" s="60"/>
      <c r="B16" s="65"/>
      <c r="C16" s="66">
        <v>52</v>
      </c>
      <c r="D16" s="66" t="s">
        <v>62</v>
      </c>
      <c r="E16" s="67"/>
      <c r="F16" s="67"/>
      <c r="G16" s="67"/>
    </row>
    <row r="17" spans="1:7" x14ac:dyDescent="0.25">
      <c r="A17" s="60"/>
      <c r="B17" s="65"/>
      <c r="C17" s="66">
        <v>61</v>
      </c>
      <c r="D17" s="66" t="s">
        <v>79</v>
      </c>
      <c r="E17" s="67"/>
      <c r="F17" s="67"/>
      <c r="G17" s="67"/>
    </row>
    <row r="18" spans="1:7" x14ac:dyDescent="0.25">
      <c r="A18" s="60"/>
      <c r="B18" s="65"/>
      <c r="C18" s="66">
        <v>561</v>
      </c>
      <c r="D18" s="66" t="s">
        <v>105</v>
      </c>
      <c r="E18" s="67"/>
      <c r="F18" s="67"/>
      <c r="G18" s="67"/>
    </row>
    <row r="19" spans="1:7" ht="51" x14ac:dyDescent="0.25">
      <c r="A19" s="60"/>
      <c r="B19" s="65">
        <v>633</v>
      </c>
      <c r="C19" s="62"/>
      <c r="D19" s="70" t="s">
        <v>106</v>
      </c>
      <c r="E19" s="67"/>
      <c r="F19" s="67"/>
      <c r="G19" s="67"/>
    </row>
    <row r="20" spans="1:7" x14ac:dyDescent="0.25">
      <c r="A20" s="60"/>
      <c r="B20" s="65"/>
      <c r="C20" s="62">
        <v>52</v>
      </c>
      <c r="D20" s="66" t="s">
        <v>62</v>
      </c>
      <c r="E20" s="67"/>
      <c r="F20" s="67"/>
      <c r="G20" s="67"/>
    </row>
    <row r="21" spans="1:7" ht="38.25" x14ac:dyDescent="0.25">
      <c r="A21" s="60"/>
      <c r="B21" s="65">
        <v>634</v>
      </c>
      <c r="C21" s="62"/>
      <c r="D21" s="70" t="s">
        <v>107</v>
      </c>
      <c r="E21" s="67"/>
      <c r="F21" s="67"/>
      <c r="G21" s="67"/>
    </row>
    <row r="22" spans="1:7" x14ac:dyDescent="0.25">
      <c r="A22" s="60"/>
      <c r="B22" s="65"/>
      <c r="C22" s="62">
        <v>52</v>
      </c>
      <c r="D22" s="66" t="s">
        <v>62</v>
      </c>
      <c r="E22" s="67"/>
      <c r="F22" s="67"/>
      <c r="G22" s="67"/>
    </row>
    <row r="23" spans="1:7" ht="51" x14ac:dyDescent="0.25">
      <c r="A23" s="60"/>
      <c r="B23" s="65">
        <v>636</v>
      </c>
      <c r="C23" s="62"/>
      <c r="D23" s="71" t="s">
        <v>108</v>
      </c>
      <c r="E23" s="67"/>
      <c r="F23" s="67"/>
      <c r="G23" s="67"/>
    </row>
    <row r="24" spans="1:7" x14ac:dyDescent="0.25">
      <c r="A24" s="72"/>
      <c r="B24" s="72"/>
      <c r="C24" s="62">
        <v>52</v>
      </c>
      <c r="D24" s="66" t="s">
        <v>62</v>
      </c>
      <c r="E24" s="67"/>
      <c r="F24" s="67"/>
      <c r="G24" s="67"/>
    </row>
    <row r="25" spans="1:7" ht="38.25" x14ac:dyDescent="0.25">
      <c r="A25" s="73"/>
      <c r="B25" s="72">
        <v>639</v>
      </c>
      <c r="C25" s="62"/>
      <c r="D25" s="74" t="s">
        <v>64</v>
      </c>
      <c r="E25" s="67"/>
      <c r="F25" s="67"/>
      <c r="G25" s="67"/>
    </row>
    <row r="26" spans="1:7" x14ac:dyDescent="0.25">
      <c r="A26" s="72"/>
      <c r="B26" s="72"/>
      <c r="C26" s="75">
        <v>52</v>
      </c>
      <c r="D26" s="68" t="s">
        <v>62</v>
      </c>
      <c r="E26" s="67"/>
      <c r="F26" s="67"/>
      <c r="G26" s="67"/>
    </row>
    <row r="27" spans="1:7" ht="23.25" customHeight="1" x14ac:dyDescent="0.25">
      <c r="A27" s="72"/>
      <c r="B27" s="76">
        <v>64</v>
      </c>
      <c r="C27" s="66"/>
      <c r="D27" s="61" t="s">
        <v>109</v>
      </c>
      <c r="E27" s="64">
        <f t="shared" ref="E27:F27" si="3">E28+E30+E29</f>
        <v>0</v>
      </c>
      <c r="F27" s="64">
        <f t="shared" si="3"/>
        <v>0</v>
      </c>
      <c r="G27" s="64">
        <f>G28+G30+G29</f>
        <v>0</v>
      </c>
    </row>
    <row r="28" spans="1:7" x14ac:dyDescent="0.25">
      <c r="A28" s="72"/>
      <c r="B28" s="73"/>
      <c r="C28" s="66">
        <v>11</v>
      </c>
      <c r="D28" s="62" t="s">
        <v>11</v>
      </c>
      <c r="E28" s="67"/>
      <c r="F28" s="67"/>
      <c r="G28" s="67"/>
    </row>
    <row r="29" spans="1:7" x14ac:dyDescent="0.25">
      <c r="A29" s="72"/>
      <c r="B29" s="73"/>
      <c r="C29" s="66">
        <v>41</v>
      </c>
      <c r="D29" s="66" t="s">
        <v>26</v>
      </c>
      <c r="E29" s="67"/>
      <c r="F29" s="67"/>
      <c r="G29" s="67"/>
    </row>
    <row r="30" spans="1:7" ht="25.5" x14ac:dyDescent="0.25">
      <c r="A30" s="72"/>
      <c r="B30" s="73"/>
      <c r="C30" s="66">
        <v>43</v>
      </c>
      <c r="D30" s="62" t="s">
        <v>59</v>
      </c>
      <c r="E30" s="67"/>
      <c r="F30" s="67"/>
      <c r="G30" s="67"/>
    </row>
    <row r="31" spans="1:7" ht="51" x14ac:dyDescent="0.25">
      <c r="A31" s="72"/>
      <c r="B31" s="76">
        <v>65</v>
      </c>
      <c r="C31" s="66"/>
      <c r="D31" s="61" t="s">
        <v>110</v>
      </c>
      <c r="E31" s="64">
        <f t="shared" ref="E31:G31" si="4">E32</f>
        <v>0</v>
      </c>
      <c r="F31" s="64">
        <f t="shared" si="4"/>
        <v>0</v>
      </c>
      <c r="G31" s="64">
        <f t="shared" si="4"/>
        <v>0</v>
      </c>
    </row>
    <row r="32" spans="1:7" ht="27" customHeight="1" x14ac:dyDescent="0.25">
      <c r="A32" s="73"/>
      <c r="B32" s="73">
        <v>652</v>
      </c>
      <c r="C32" s="66"/>
      <c r="D32" s="62" t="s">
        <v>111</v>
      </c>
      <c r="E32" s="77"/>
      <c r="F32" s="77"/>
      <c r="G32" s="77"/>
    </row>
    <row r="33" spans="1:7" x14ac:dyDescent="0.25">
      <c r="A33" s="72"/>
      <c r="B33" s="73"/>
      <c r="C33" s="66">
        <v>11</v>
      </c>
      <c r="D33" s="62" t="s">
        <v>11</v>
      </c>
      <c r="E33" s="67"/>
      <c r="F33" s="67"/>
      <c r="G33" s="67"/>
    </row>
    <row r="34" spans="1:7" ht="25.5" x14ac:dyDescent="0.25">
      <c r="A34" s="72"/>
      <c r="B34" s="73"/>
      <c r="C34" s="66">
        <v>43</v>
      </c>
      <c r="D34" s="62" t="s">
        <v>59</v>
      </c>
      <c r="E34" s="67"/>
      <c r="F34" s="67"/>
      <c r="G34" s="67"/>
    </row>
    <row r="35" spans="1:7" ht="38.25" x14ac:dyDescent="0.25">
      <c r="A35" s="72"/>
      <c r="B35" s="76">
        <v>66</v>
      </c>
      <c r="C35" s="66"/>
      <c r="D35" s="61" t="s">
        <v>112</v>
      </c>
      <c r="E35" s="64">
        <f t="shared" ref="E35:G35" si="5">E36+E37</f>
        <v>27208.175724998338</v>
      </c>
      <c r="F35" s="64">
        <f t="shared" si="5"/>
        <v>27208.175724998338</v>
      </c>
      <c r="G35" s="64">
        <f t="shared" si="5"/>
        <v>27208.175724998338</v>
      </c>
    </row>
    <row r="36" spans="1:7" ht="16.5" customHeight="1" x14ac:dyDescent="0.25">
      <c r="A36" s="72"/>
      <c r="B36" s="78"/>
      <c r="C36" s="68">
        <v>31</v>
      </c>
      <c r="D36" s="75" t="s">
        <v>55</v>
      </c>
      <c r="E36" s="67">
        <f>PLAN!C9</f>
        <v>27208.175724998338</v>
      </c>
      <c r="F36" s="67">
        <f>PLAN!D9</f>
        <v>27208.175724998338</v>
      </c>
      <c r="G36" s="67">
        <f>PLAN!E9</f>
        <v>27208.175724998338</v>
      </c>
    </row>
    <row r="37" spans="1:7" x14ac:dyDescent="0.25">
      <c r="A37" s="72"/>
      <c r="B37" s="78"/>
      <c r="C37" s="79">
        <v>61</v>
      </c>
      <c r="D37" s="65" t="s">
        <v>79</v>
      </c>
      <c r="E37" s="67"/>
      <c r="F37" s="67"/>
      <c r="G37" s="67"/>
    </row>
    <row r="38" spans="1:7" ht="51" x14ac:dyDescent="0.25">
      <c r="A38" s="72"/>
      <c r="B38" s="76">
        <v>67</v>
      </c>
      <c r="C38" s="66"/>
      <c r="D38" s="61" t="s">
        <v>113</v>
      </c>
      <c r="E38" s="64">
        <f t="shared" ref="E38:G38" si="6">E39+E40</f>
        <v>1651548</v>
      </c>
      <c r="F38" s="64">
        <f t="shared" si="6"/>
        <v>1664372.6320923741</v>
      </c>
      <c r="G38" s="64">
        <f t="shared" si="6"/>
        <v>1645762.5717034971</v>
      </c>
    </row>
    <row r="39" spans="1:7" ht="16.5" customHeight="1" x14ac:dyDescent="0.25">
      <c r="A39" s="72"/>
      <c r="B39" s="73"/>
      <c r="C39" s="68">
        <v>11</v>
      </c>
      <c r="D39" s="75" t="s">
        <v>11</v>
      </c>
      <c r="E39" s="67">
        <f>PLAN!C7</f>
        <v>1651548</v>
      </c>
      <c r="F39" s="67">
        <f>PLAN!D7</f>
        <v>1664372.6320923741</v>
      </c>
      <c r="G39" s="67">
        <f>PLAN!E7</f>
        <v>1645762.5717034971</v>
      </c>
    </row>
    <row r="40" spans="1:7" ht="30.75" customHeight="1" x14ac:dyDescent="0.25">
      <c r="A40" s="72"/>
      <c r="B40" s="73"/>
      <c r="C40" s="66">
        <v>43</v>
      </c>
      <c r="D40" s="62" t="s">
        <v>59</v>
      </c>
      <c r="E40" s="67"/>
      <c r="F40" s="67"/>
      <c r="G40" s="67"/>
    </row>
    <row r="41" spans="1:7" ht="25.5" x14ac:dyDescent="0.25">
      <c r="A41" s="72"/>
      <c r="B41" s="76">
        <v>68</v>
      </c>
      <c r="C41" s="66"/>
      <c r="D41" s="61" t="s">
        <v>114</v>
      </c>
      <c r="E41" s="64">
        <f t="shared" ref="E41:G41" si="7">E42+E43+E44</f>
        <v>0</v>
      </c>
      <c r="F41" s="64">
        <f t="shared" si="7"/>
        <v>0</v>
      </c>
      <c r="G41" s="64">
        <f t="shared" si="7"/>
        <v>0</v>
      </c>
    </row>
    <row r="42" spans="1:7" x14ac:dyDescent="0.25">
      <c r="A42" s="72"/>
      <c r="B42" s="73"/>
      <c r="C42" s="66">
        <v>11</v>
      </c>
      <c r="D42" s="62" t="s">
        <v>11</v>
      </c>
      <c r="E42" s="67"/>
      <c r="F42" s="67"/>
      <c r="G42" s="67"/>
    </row>
    <row r="43" spans="1:7" x14ac:dyDescent="0.25">
      <c r="A43" s="72"/>
      <c r="B43" s="73"/>
      <c r="C43" s="66">
        <v>12</v>
      </c>
      <c r="D43" s="62" t="s">
        <v>69</v>
      </c>
      <c r="E43" s="67"/>
      <c r="F43" s="67"/>
      <c r="G43" s="67"/>
    </row>
    <row r="44" spans="1:7" ht="30.75" customHeight="1" x14ac:dyDescent="0.25">
      <c r="A44" s="72"/>
      <c r="B44" s="73"/>
      <c r="C44" s="66">
        <v>43</v>
      </c>
      <c r="D44" s="62" t="s">
        <v>59</v>
      </c>
      <c r="E44" s="67"/>
      <c r="F44" s="67"/>
      <c r="G44" s="67"/>
    </row>
    <row r="45" spans="1:7" ht="25.5" x14ac:dyDescent="0.25">
      <c r="A45" s="80">
        <v>7</v>
      </c>
      <c r="B45" s="81"/>
      <c r="C45" s="82"/>
      <c r="D45" s="83" t="s">
        <v>115</v>
      </c>
      <c r="E45" s="84">
        <f t="shared" ref="E45:F46" si="8">E46</f>
        <v>0</v>
      </c>
      <c r="F45" s="84">
        <f t="shared" si="8"/>
        <v>0</v>
      </c>
      <c r="G45" s="84">
        <f>G46</f>
        <v>0</v>
      </c>
    </row>
    <row r="46" spans="1:7" ht="38.25" x14ac:dyDescent="0.25">
      <c r="A46" s="72"/>
      <c r="B46" s="76">
        <v>72</v>
      </c>
      <c r="C46" s="66"/>
      <c r="D46" s="85" t="s">
        <v>116</v>
      </c>
      <c r="E46" s="64">
        <f t="shared" si="8"/>
        <v>0</v>
      </c>
      <c r="F46" s="64">
        <f t="shared" si="8"/>
        <v>0</v>
      </c>
      <c r="G46" s="64">
        <f>G47</f>
        <v>0</v>
      </c>
    </row>
    <row r="47" spans="1:7" x14ac:dyDescent="0.25">
      <c r="A47" s="72"/>
      <c r="B47" s="72"/>
      <c r="C47" s="66">
        <v>11</v>
      </c>
      <c r="D47" s="62" t="s">
        <v>11</v>
      </c>
      <c r="E47" s="67"/>
      <c r="F47" s="67"/>
      <c r="G47" s="67"/>
    </row>
    <row r="48" spans="1:7" ht="15.75" x14ac:dyDescent="0.25">
      <c r="A48" s="124" t="s">
        <v>117</v>
      </c>
      <c r="B48" s="127"/>
      <c r="C48" s="127"/>
      <c r="D48" s="127"/>
      <c r="E48" s="127"/>
      <c r="F48" s="127"/>
    </row>
    <row r="49" spans="1:7" ht="18" x14ac:dyDescent="0.25">
      <c r="A49" s="51"/>
      <c r="B49" s="51"/>
      <c r="C49" s="51"/>
      <c r="D49" s="51"/>
      <c r="E49" s="86">
        <f t="shared" ref="E49:G49" si="9">E51+E75</f>
        <v>1678756.1757249983</v>
      </c>
      <c r="F49" s="86">
        <f t="shared" si="9"/>
        <v>1691580.8078173725</v>
      </c>
      <c r="G49" s="86">
        <f t="shared" si="9"/>
        <v>1672970.7474284954</v>
      </c>
    </row>
    <row r="50" spans="1:7" ht="38.25" x14ac:dyDescent="0.25">
      <c r="A50" s="55" t="s">
        <v>94</v>
      </c>
      <c r="B50" s="56" t="s">
        <v>95</v>
      </c>
      <c r="C50" s="56" t="s">
        <v>96</v>
      </c>
      <c r="D50" s="56" t="s">
        <v>118</v>
      </c>
      <c r="E50" s="57" t="s">
        <v>98</v>
      </c>
      <c r="F50" s="57" t="s">
        <v>99</v>
      </c>
      <c r="G50" s="57" t="s">
        <v>100</v>
      </c>
    </row>
    <row r="51" spans="1:7" ht="22.5" customHeight="1" x14ac:dyDescent="0.25">
      <c r="A51" s="58">
        <v>3</v>
      </c>
      <c r="B51" s="58"/>
      <c r="C51" s="58"/>
      <c r="D51" s="58" t="s">
        <v>119</v>
      </c>
      <c r="E51" s="87">
        <f t="shared" ref="E51:G51" si="10">E52+E56+E66+E69+E72</f>
        <v>1677428.9476408521</v>
      </c>
      <c r="F51" s="87">
        <f t="shared" si="10"/>
        <v>1690253.5797332262</v>
      </c>
      <c r="G51" s="87">
        <f t="shared" si="10"/>
        <v>1671643.5193443492</v>
      </c>
    </row>
    <row r="52" spans="1:7" ht="21.75" customHeight="1" x14ac:dyDescent="0.25">
      <c r="A52" s="60"/>
      <c r="B52" s="61">
        <v>31</v>
      </c>
      <c r="C52" s="62"/>
      <c r="D52" s="61" t="s">
        <v>31</v>
      </c>
      <c r="E52" s="64">
        <f t="shared" ref="E52:G52" si="11">E53+E54+E55</f>
        <v>1432156</v>
      </c>
      <c r="F52" s="64">
        <f t="shared" si="11"/>
        <v>1458546.3534408379</v>
      </c>
      <c r="G52" s="64">
        <f t="shared" si="11"/>
        <v>1439936.2930519609</v>
      </c>
    </row>
    <row r="53" spans="1:7" ht="16.5" customHeight="1" x14ac:dyDescent="0.25">
      <c r="A53" s="72"/>
      <c r="B53" s="72"/>
      <c r="C53" s="66">
        <v>11</v>
      </c>
      <c r="D53" s="66" t="s">
        <v>11</v>
      </c>
      <c r="E53" s="67">
        <f>PLAN!C17</f>
        <v>1432156</v>
      </c>
      <c r="F53" s="67">
        <f>PLAN!D17</f>
        <v>1458546.3534408379</v>
      </c>
      <c r="G53" s="67">
        <f>PLAN!E17</f>
        <v>1439936.2930519609</v>
      </c>
    </row>
    <row r="54" spans="1:7" ht="17.25" customHeight="1" x14ac:dyDescent="0.25">
      <c r="A54" s="72"/>
      <c r="B54" s="72"/>
      <c r="C54" s="66">
        <v>12</v>
      </c>
      <c r="D54" s="62" t="s">
        <v>69</v>
      </c>
      <c r="E54" s="67"/>
      <c r="F54" s="67"/>
      <c r="G54" s="67"/>
    </row>
    <row r="55" spans="1:7" ht="17.25" customHeight="1" x14ac:dyDescent="0.25">
      <c r="A55" s="72"/>
      <c r="B55" s="72"/>
      <c r="C55" s="66">
        <v>561</v>
      </c>
      <c r="D55" s="62" t="s">
        <v>120</v>
      </c>
      <c r="E55" s="67"/>
      <c r="F55" s="67"/>
      <c r="G55" s="67"/>
    </row>
    <row r="56" spans="1:7" ht="20.25" customHeight="1" x14ac:dyDescent="0.25">
      <c r="A56" s="72"/>
      <c r="B56" s="76">
        <v>32</v>
      </c>
      <c r="C56" s="88"/>
      <c r="D56" s="76" t="s">
        <v>12</v>
      </c>
      <c r="E56" s="64">
        <f t="shared" ref="E56:G56" si="12">E57+E58+E59+E60+E61+E62+E63+E64+E65</f>
        <v>244675.94764085207</v>
      </c>
      <c r="F56" s="64">
        <f t="shared" si="12"/>
        <v>231110.22629238831</v>
      </c>
      <c r="G56" s="64">
        <f t="shared" si="12"/>
        <v>231110.22629238831</v>
      </c>
    </row>
    <row r="57" spans="1:7" x14ac:dyDescent="0.25">
      <c r="A57" s="72"/>
      <c r="B57" s="72"/>
      <c r="C57" s="66">
        <v>11</v>
      </c>
      <c r="D57" s="66" t="s">
        <v>11</v>
      </c>
      <c r="E57" s="67">
        <f>PLAN!C27</f>
        <v>218795</v>
      </c>
      <c r="F57" s="67">
        <f>PLAN!D27</f>
        <v>205229.27865153624</v>
      </c>
      <c r="G57" s="67">
        <f>PLAN!E27</f>
        <v>205229.27865153624</v>
      </c>
    </row>
    <row r="58" spans="1:7" x14ac:dyDescent="0.25">
      <c r="A58" s="72"/>
      <c r="B58" s="72"/>
      <c r="C58" s="66">
        <v>12</v>
      </c>
      <c r="D58" s="62" t="s">
        <v>69</v>
      </c>
      <c r="E58" s="67"/>
      <c r="F58" s="67"/>
      <c r="G58" s="67"/>
    </row>
    <row r="59" spans="1:7" x14ac:dyDescent="0.25">
      <c r="A59" s="72"/>
      <c r="B59" s="72"/>
      <c r="C59" s="66">
        <v>31</v>
      </c>
      <c r="D59" s="66" t="s">
        <v>55</v>
      </c>
      <c r="E59" s="67">
        <f>PLAN!C82</f>
        <v>25880.947640852079</v>
      </c>
      <c r="F59" s="67">
        <f>PLAN!D82</f>
        <v>25880.947640852079</v>
      </c>
      <c r="G59" s="67">
        <f>PLAN!E82</f>
        <v>25880.947640852079</v>
      </c>
    </row>
    <row r="60" spans="1:7" x14ac:dyDescent="0.25">
      <c r="A60" s="72"/>
      <c r="B60" s="72"/>
      <c r="C60" s="66">
        <v>41</v>
      </c>
      <c r="D60" s="66" t="s">
        <v>121</v>
      </c>
      <c r="E60" s="67">
        <f>PLAN!C74</f>
        <v>0</v>
      </c>
      <c r="F60" s="67">
        <f>PLAN!D74</f>
        <v>0</v>
      </c>
      <c r="G60" s="67">
        <f>PLAN!E74</f>
        <v>0</v>
      </c>
    </row>
    <row r="61" spans="1:7" ht="25.5" x14ac:dyDescent="0.25">
      <c r="A61" s="72"/>
      <c r="B61" s="78"/>
      <c r="C61" s="66">
        <v>43</v>
      </c>
      <c r="D61" s="89" t="s">
        <v>59</v>
      </c>
      <c r="E61" s="67">
        <f>PLAN!C118</f>
        <v>0</v>
      </c>
      <c r="F61" s="67">
        <f>PLAN!D118</f>
        <v>0</v>
      </c>
      <c r="G61" s="67">
        <f>PLAN!E118</f>
        <v>0</v>
      </c>
    </row>
    <row r="62" spans="1:7" x14ac:dyDescent="0.25">
      <c r="A62" s="72"/>
      <c r="B62" s="78"/>
      <c r="C62" s="66">
        <v>51</v>
      </c>
      <c r="D62" s="66" t="s">
        <v>61</v>
      </c>
      <c r="E62" s="67"/>
      <c r="F62" s="67"/>
      <c r="G62" s="67"/>
    </row>
    <row r="63" spans="1:7" x14ac:dyDescent="0.25">
      <c r="A63" s="72"/>
      <c r="B63" s="72"/>
      <c r="C63" s="66">
        <v>52</v>
      </c>
      <c r="D63" s="66" t="s">
        <v>62</v>
      </c>
      <c r="E63" s="67">
        <f>PLAN!C126</f>
        <v>0</v>
      </c>
      <c r="F63" s="67">
        <f>PLAN!D126</f>
        <v>0</v>
      </c>
      <c r="G63" s="67">
        <f>PLAN!E126</f>
        <v>0</v>
      </c>
    </row>
    <row r="64" spans="1:7" x14ac:dyDescent="0.25">
      <c r="A64" s="72"/>
      <c r="B64" s="72"/>
      <c r="C64" s="66">
        <v>61</v>
      </c>
      <c r="D64" s="65" t="s">
        <v>79</v>
      </c>
      <c r="E64" s="67"/>
      <c r="F64" s="67"/>
      <c r="G64" s="67"/>
    </row>
    <row r="65" spans="1:7" x14ac:dyDescent="0.25">
      <c r="A65" s="72"/>
      <c r="B65" s="72"/>
      <c r="C65" s="66">
        <v>561</v>
      </c>
      <c r="D65" s="62" t="s">
        <v>120</v>
      </c>
      <c r="E65" s="67"/>
      <c r="F65" s="67"/>
      <c r="G65" s="67"/>
    </row>
    <row r="66" spans="1:7" ht="20.25" customHeight="1" x14ac:dyDescent="0.25">
      <c r="A66" s="72"/>
      <c r="B66" s="76">
        <v>34</v>
      </c>
      <c r="C66" s="88"/>
      <c r="D66" s="76" t="s">
        <v>52</v>
      </c>
      <c r="E66" s="64">
        <f t="shared" ref="E66:G66" si="13">E67+E68</f>
        <v>597</v>
      </c>
      <c r="F66" s="64">
        <f t="shared" si="13"/>
        <v>597</v>
      </c>
      <c r="G66" s="64">
        <f t="shared" si="13"/>
        <v>597</v>
      </c>
    </row>
    <row r="67" spans="1:7" x14ac:dyDescent="0.25">
      <c r="A67" s="72"/>
      <c r="B67" s="72"/>
      <c r="C67" s="66">
        <v>11</v>
      </c>
      <c r="D67" s="66" t="s">
        <v>11</v>
      </c>
      <c r="E67" s="67">
        <f>PLAN!C56</f>
        <v>597</v>
      </c>
      <c r="F67" s="67">
        <f>PLAN!D56</f>
        <v>597</v>
      </c>
      <c r="G67" s="67">
        <f>PLAN!E56</f>
        <v>597</v>
      </c>
    </row>
    <row r="68" spans="1:7" x14ac:dyDescent="0.25">
      <c r="A68" s="73"/>
      <c r="B68" s="72"/>
      <c r="C68" s="66">
        <v>31</v>
      </c>
      <c r="D68" s="66" t="s">
        <v>55</v>
      </c>
      <c r="E68" s="67">
        <f>PLAN!C106</f>
        <v>0</v>
      </c>
      <c r="F68" s="67">
        <f>PLAN!D106</f>
        <v>0</v>
      </c>
      <c r="G68" s="67">
        <f>PLAN!E106</f>
        <v>0</v>
      </c>
    </row>
    <row r="69" spans="1:7" ht="36.75" customHeight="1" x14ac:dyDescent="0.25">
      <c r="A69" s="72"/>
      <c r="B69" s="76">
        <v>37</v>
      </c>
      <c r="C69" s="88"/>
      <c r="D69" s="85" t="s">
        <v>25</v>
      </c>
      <c r="E69" s="64">
        <f t="shared" ref="E69:G69" si="14">E70+E71</f>
        <v>0</v>
      </c>
      <c r="F69" s="64">
        <f t="shared" si="14"/>
        <v>0</v>
      </c>
      <c r="G69" s="64">
        <f t="shared" si="14"/>
        <v>0</v>
      </c>
    </row>
    <row r="70" spans="1:7" x14ac:dyDescent="0.25">
      <c r="A70" s="72"/>
      <c r="B70" s="72"/>
      <c r="C70" s="66">
        <v>11</v>
      </c>
      <c r="D70" s="66" t="s">
        <v>11</v>
      </c>
      <c r="E70" s="67"/>
      <c r="F70" s="67"/>
      <c r="G70" s="67"/>
    </row>
    <row r="71" spans="1:7" x14ac:dyDescent="0.25">
      <c r="A71" s="72"/>
      <c r="B71" s="72"/>
      <c r="C71" s="66">
        <v>31</v>
      </c>
      <c r="D71" s="66" t="s">
        <v>55</v>
      </c>
      <c r="E71" s="67"/>
      <c r="F71" s="67"/>
      <c r="G71" s="67"/>
    </row>
    <row r="72" spans="1:7" ht="36.75" customHeight="1" x14ac:dyDescent="0.25">
      <c r="A72" s="72"/>
      <c r="B72" s="76">
        <v>38</v>
      </c>
      <c r="C72" s="88"/>
      <c r="D72" s="85" t="s">
        <v>28</v>
      </c>
      <c r="E72" s="64">
        <f t="shared" ref="E72:G72" si="15">E73+E74</f>
        <v>0</v>
      </c>
      <c r="F72" s="64">
        <f t="shared" si="15"/>
        <v>0</v>
      </c>
      <c r="G72" s="64">
        <f t="shared" si="15"/>
        <v>0</v>
      </c>
    </row>
    <row r="73" spans="1:7" x14ac:dyDescent="0.25">
      <c r="A73" s="72"/>
      <c r="B73" s="72"/>
      <c r="C73" s="66">
        <v>11</v>
      </c>
      <c r="D73" s="66" t="s">
        <v>11</v>
      </c>
      <c r="E73" s="67"/>
      <c r="F73" s="67"/>
      <c r="G73" s="67"/>
    </row>
    <row r="74" spans="1:7" x14ac:dyDescent="0.25">
      <c r="A74" s="72"/>
      <c r="B74" s="72"/>
      <c r="C74" s="66">
        <v>41</v>
      </c>
      <c r="D74" s="66" t="s">
        <v>121</v>
      </c>
      <c r="E74" s="67">
        <f>PLAN!C77</f>
        <v>0</v>
      </c>
      <c r="F74" s="67">
        <f>PLAN!D77</f>
        <v>0</v>
      </c>
      <c r="G74" s="67">
        <f>PLAN!E77</f>
        <v>0</v>
      </c>
    </row>
    <row r="75" spans="1:7" ht="25.5" x14ac:dyDescent="0.25">
      <c r="A75" s="90">
        <v>4</v>
      </c>
      <c r="B75" s="90"/>
      <c r="C75" s="90"/>
      <c r="D75" s="91" t="s">
        <v>122</v>
      </c>
      <c r="E75" s="87">
        <f t="shared" ref="E75:G75" si="16">E80+E86+E76</f>
        <v>1327.2280841462605</v>
      </c>
      <c r="F75" s="87">
        <f t="shared" si="16"/>
        <v>1327.2280841462605</v>
      </c>
      <c r="G75" s="87">
        <f t="shared" si="16"/>
        <v>1327.2280841462605</v>
      </c>
    </row>
    <row r="76" spans="1:7" ht="38.25" x14ac:dyDescent="0.25">
      <c r="A76" s="62"/>
      <c r="B76" s="61">
        <v>41</v>
      </c>
      <c r="C76" s="62"/>
      <c r="D76" s="92" t="s">
        <v>66</v>
      </c>
      <c r="E76" s="64">
        <f t="shared" ref="E76:G76" si="17">E77+E79+E78</f>
        <v>0</v>
      </c>
      <c r="F76" s="64">
        <f t="shared" si="17"/>
        <v>0</v>
      </c>
      <c r="G76" s="64">
        <f t="shared" si="17"/>
        <v>0</v>
      </c>
    </row>
    <row r="77" spans="1:7" x14ac:dyDescent="0.25">
      <c r="A77" s="65"/>
      <c r="B77" s="93"/>
      <c r="C77" s="66">
        <v>12</v>
      </c>
      <c r="D77" s="66" t="s">
        <v>69</v>
      </c>
      <c r="E77" s="67"/>
      <c r="F77" s="67"/>
      <c r="G77" s="67"/>
    </row>
    <row r="78" spans="1:7" x14ac:dyDescent="0.25">
      <c r="A78" s="65"/>
      <c r="B78" s="93"/>
      <c r="C78" s="66">
        <v>31</v>
      </c>
      <c r="D78" s="66" t="s">
        <v>55</v>
      </c>
      <c r="E78" s="67"/>
      <c r="F78" s="67"/>
      <c r="G78" s="67"/>
    </row>
    <row r="79" spans="1:7" x14ac:dyDescent="0.25">
      <c r="A79" s="65"/>
      <c r="B79" s="93"/>
      <c r="C79" s="66">
        <v>561</v>
      </c>
      <c r="D79" s="62" t="s">
        <v>120</v>
      </c>
      <c r="E79" s="67"/>
      <c r="F79" s="67"/>
      <c r="G79" s="67"/>
    </row>
    <row r="80" spans="1:7" ht="38.25" x14ac:dyDescent="0.25">
      <c r="A80" s="62"/>
      <c r="B80" s="61">
        <v>42</v>
      </c>
      <c r="C80" s="62"/>
      <c r="D80" s="92" t="s">
        <v>57</v>
      </c>
      <c r="E80" s="64">
        <f t="shared" ref="E80:G80" si="18">E81+E83+E84+E82+E85</f>
        <v>1327.2280841462605</v>
      </c>
      <c r="F80" s="64">
        <f t="shared" si="18"/>
        <v>1327.2280841462605</v>
      </c>
      <c r="G80" s="64">
        <f t="shared" si="18"/>
        <v>1327.2280841462605</v>
      </c>
    </row>
    <row r="81" spans="1:7" x14ac:dyDescent="0.25">
      <c r="A81" s="62"/>
      <c r="B81" s="62"/>
      <c r="C81" s="66">
        <v>11</v>
      </c>
      <c r="D81" s="66" t="s">
        <v>11</v>
      </c>
      <c r="E81" s="67">
        <f>PLAN!C61</f>
        <v>0</v>
      </c>
      <c r="F81" s="67">
        <f>PLAN!D61</f>
        <v>0</v>
      </c>
      <c r="G81" s="67">
        <f>PLAN!E61</f>
        <v>0</v>
      </c>
    </row>
    <row r="82" spans="1:7" x14ac:dyDescent="0.25">
      <c r="A82" s="62"/>
      <c r="B82" s="62"/>
      <c r="C82" s="66">
        <v>12</v>
      </c>
      <c r="D82" s="62" t="s">
        <v>69</v>
      </c>
      <c r="E82" s="67"/>
      <c r="F82" s="67"/>
      <c r="G82" s="67"/>
    </row>
    <row r="83" spans="1:7" x14ac:dyDescent="0.25">
      <c r="A83" s="72"/>
      <c r="B83" s="72"/>
      <c r="C83" s="66">
        <v>31</v>
      </c>
      <c r="D83" s="66" t="s">
        <v>55</v>
      </c>
      <c r="E83" s="67">
        <f>PLAN!C109</f>
        <v>1327.2280841462605</v>
      </c>
      <c r="F83" s="67">
        <f>PLAN!D109</f>
        <v>1327.2280841462605</v>
      </c>
      <c r="G83" s="67">
        <f>PLAN!E109</f>
        <v>1327.2280841462605</v>
      </c>
    </row>
    <row r="84" spans="1:7" ht="25.5" x14ac:dyDescent="0.25">
      <c r="A84" s="73"/>
      <c r="B84" s="72"/>
      <c r="C84" s="66">
        <v>43</v>
      </c>
      <c r="D84" s="89" t="s">
        <v>59</v>
      </c>
      <c r="E84" s="67"/>
      <c r="F84" s="67"/>
      <c r="G84" s="67"/>
    </row>
    <row r="85" spans="1:7" x14ac:dyDescent="0.25">
      <c r="A85" s="73"/>
      <c r="B85" s="72"/>
      <c r="C85" s="66">
        <v>561</v>
      </c>
      <c r="D85" s="62" t="s">
        <v>120</v>
      </c>
      <c r="E85" s="67"/>
      <c r="F85" s="67"/>
      <c r="G85" s="67"/>
    </row>
    <row r="86" spans="1:7" ht="30.75" customHeight="1" x14ac:dyDescent="0.25">
      <c r="A86" s="62"/>
      <c r="B86" s="61">
        <v>45</v>
      </c>
      <c r="C86" s="62"/>
      <c r="D86" s="92" t="s">
        <v>67</v>
      </c>
      <c r="E86" s="64">
        <f t="shared" ref="E86:G86" si="19">E87+E88</f>
        <v>0</v>
      </c>
      <c r="F86" s="64">
        <f t="shared" si="19"/>
        <v>0</v>
      </c>
      <c r="G86" s="64">
        <f t="shared" si="19"/>
        <v>0</v>
      </c>
    </row>
    <row r="87" spans="1:7" x14ac:dyDescent="0.25">
      <c r="A87" s="62"/>
      <c r="B87" s="62"/>
      <c r="C87" s="66">
        <v>11</v>
      </c>
      <c r="D87" s="66" t="s">
        <v>11</v>
      </c>
      <c r="E87" s="67">
        <f>PLAN!C70</f>
        <v>0</v>
      </c>
      <c r="F87" s="67">
        <f>PLAN!D70</f>
        <v>0</v>
      </c>
      <c r="G87" s="67">
        <f>PLAN!E70</f>
        <v>0</v>
      </c>
    </row>
    <row r="88" spans="1:7" x14ac:dyDescent="0.25">
      <c r="A88" s="72"/>
      <c r="B88" s="72"/>
      <c r="C88" s="66">
        <v>31</v>
      </c>
      <c r="D88" s="66" t="s">
        <v>55</v>
      </c>
      <c r="E88" s="67">
        <f>PLAN!C114</f>
        <v>0</v>
      </c>
      <c r="F88" s="67">
        <f>PLAN!D114</f>
        <v>0</v>
      </c>
      <c r="G88" s="67">
        <f>PLAN!E114</f>
        <v>0</v>
      </c>
    </row>
  </sheetData>
  <mergeCells count="5">
    <mergeCell ref="A2:F2"/>
    <mergeCell ref="A4:F4"/>
    <mergeCell ref="A6:F6"/>
    <mergeCell ref="A48:F48"/>
    <mergeCell ref="A7:B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C03F-AB88-4660-BA3F-057A96BAD20D}">
  <sheetPr>
    <tabColor rgb="FF92D050"/>
    <pageSetUpPr fitToPage="1"/>
  </sheetPr>
  <dimension ref="A1:H29"/>
  <sheetViews>
    <sheetView workbookViewId="0">
      <selection activeCell="S20" sqref="S20"/>
    </sheetView>
  </sheetViews>
  <sheetFormatPr defaultRowHeight="15" x14ac:dyDescent="0.25"/>
  <cols>
    <col min="1" max="2" width="9.140625" style="94"/>
    <col min="3" max="3" width="15.42578125" style="94" bestFit="1" customWidth="1"/>
    <col min="4" max="4" width="9.140625" style="94"/>
    <col min="5" max="5" width="17.28515625" style="94" customWidth="1"/>
    <col min="6" max="8" width="16.7109375" style="94" customWidth="1"/>
    <col min="9" max="9" width="11" style="94" customWidth="1"/>
    <col min="10" max="10" width="12" style="94" customWidth="1"/>
    <col min="11" max="11" width="12.42578125" style="94" customWidth="1"/>
    <col min="12" max="12" width="10.140625" style="94" bestFit="1" customWidth="1"/>
    <col min="13" max="13" width="11" style="94" customWidth="1"/>
    <col min="14" max="14" width="11.140625" style="94" bestFit="1" customWidth="1"/>
    <col min="15" max="16384" width="9.140625" style="94"/>
  </cols>
  <sheetData>
    <row r="1" spans="1:8" ht="42" customHeight="1" x14ac:dyDescent="0.25">
      <c r="A1" s="138" t="s">
        <v>143</v>
      </c>
      <c r="B1" s="138"/>
      <c r="C1" s="138"/>
      <c r="D1" s="138"/>
      <c r="E1" s="138"/>
      <c r="F1" s="138"/>
      <c r="G1" s="138"/>
    </row>
    <row r="2" spans="1:8" ht="18" customHeight="1" x14ac:dyDescent="0.25">
      <c r="A2" s="95"/>
      <c r="B2" s="95"/>
      <c r="C2" s="95"/>
      <c r="D2" s="95"/>
      <c r="E2" s="95"/>
      <c r="F2" s="95"/>
      <c r="G2" s="95"/>
      <c r="H2" s="95"/>
    </row>
    <row r="3" spans="1:8" ht="15.75" x14ac:dyDescent="0.25">
      <c r="A3" s="138" t="s">
        <v>91</v>
      </c>
      <c r="B3" s="138"/>
      <c r="C3" s="138"/>
      <c r="D3" s="138"/>
      <c r="E3" s="138"/>
      <c r="F3" s="138"/>
      <c r="G3" s="148"/>
    </row>
    <row r="4" spans="1:8" ht="18" x14ac:dyDescent="0.25">
      <c r="A4" s="95"/>
      <c r="B4" s="95"/>
      <c r="C4" s="95"/>
      <c r="D4" s="95"/>
      <c r="E4" s="95"/>
      <c r="F4" s="95"/>
      <c r="G4" s="96"/>
      <c r="H4" s="96"/>
    </row>
    <row r="5" spans="1:8" ht="18" customHeight="1" x14ac:dyDescent="0.25">
      <c r="A5" s="138" t="s">
        <v>144</v>
      </c>
      <c r="B5" s="139"/>
      <c r="C5" s="139"/>
      <c r="D5" s="139"/>
      <c r="E5" s="139"/>
      <c r="F5" s="139"/>
      <c r="G5" s="139"/>
    </row>
    <row r="6" spans="1:8" ht="18" x14ac:dyDescent="0.25">
      <c r="A6" s="97"/>
      <c r="B6" s="98"/>
      <c r="C6" s="118"/>
      <c r="D6" s="99"/>
      <c r="E6" s="100" t="s">
        <v>78</v>
      </c>
      <c r="F6" s="101"/>
      <c r="G6" s="101"/>
      <c r="H6" s="102">
        <v>7.5345000000000004</v>
      </c>
    </row>
    <row r="7" spans="1:8" ht="45.75" customHeight="1" x14ac:dyDescent="0.25">
      <c r="A7" s="103"/>
      <c r="B7" s="104"/>
      <c r="C7" s="104"/>
      <c r="D7" s="105"/>
      <c r="E7" s="106"/>
      <c r="F7" s="107" t="s">
        <v>145</v>
      </c>
      <c r="G7" s="107" t="s">
        <v>146</v>
      </c>
      <c r="H7" s="107" t="s">
        <v>147</v>
      </c>
    </row>
    <row r="8" spans="1:8" x14ac:dyDescent="0.25">
      <c r="A8" s="140" t="s">
        <v>148</v>
      </c>
      <c r="B8" s="133"/>
      <c r="C8" s="133"/>
      <c r="D8" s="133"/>
      <c r="E8" s="135"/>
      <c r="F8" s="108">
        <f>' Račun prihoda i rashoda (2)'!E9</f>
        <v>1678756.1757249983</v>
      </c>
      <c r="G8" s="108">
        <f>' Račun prihoda i rashoda (2)'!F9</f>
        <v>1691580.8078173725</v>
      </c>
      <c r="H8" s="108">
        <f>' Račun prihoda i rashoda (2)'!G9</f>
        <v>1672970.7474284954</v>
      </c>
    </row>
    <row r="9" spans="1:8" x14ac:dyDescent="0.25">
      <c r="A9" s="134" t="s">
        <v>149</v>
      </c>
      <c r="B9" s="135"/>
      <c r="C9" s="135"/>
      <c r="D9" s="135"/>
      <c r="E9" s="135"/>
      <c r="F9" s="108">
        <f>' Račun prihoda i rashoda (2)'!E45</f>
        <v>0</v>
      </c>
      <c r="G9" s="108">
        <f>' Račun prihoda i rashoda (2)'!F45</f>
        <v>0</v>
      </c>
      <c r="H9" s="108">
        <f>' Račun prihoda i rashoda (2)'!G45</f>
        <v>0</v>
      </c>
    </row>
    <row r="10" spans="1:8" x14ac:dyDescent="0.25">
      <c r="A10" s="146" t="s">
        <v>150</v>
      </c>
      <c r="B10" s="137"/>
      <c r="C10" s="137"/>
      <c r="D10" s="137"/>
      <c r="E10" s="147"/>
      <c r="F10" s="109">
        <f>F8+F9</f>
        <v>1678756.1757249983</v>
      </c>
      <c r="G10" s="109">
        <f t="shared" ref="G10:H10" si="0">G8+G9</f>
        <v>1691580.8078173725</v>
      </c>
      <c r="H10" s="109">
        <f t="shared" si="0"/>
        <v>1672970.7474284954</v>
      </c>
    </row>
    <row r="11" spans="1:8" x14ac:dyDescent="0.25">
      <c r="A11" s="132" t="s">
        <v>151</v>
      </c>
      <c r="B11" s="133"/>
      <c r="C11" s="133"/>
      <c r="D11" s="133"/>
      <c r="E11" s="133"/>
      <c r="F11" s="108">
        <f>' Račun prihoda i rashoda (2)'!E51</f>
        <v>1677428.9476408521</v>
      </c>
      <c r="G11" s="108">
        <f>' Račun prihoda i rashoda (2)'!F51</f>
        <v>1690253.5797332262</v>
      </c>
      <c r="H11" s="108">
        <f>' Račun prihoda i rashoda (2)'!G51</f>
        <v>1671643.5193443492</v>
      </c>
    </row>
    <row r="12" spans="1:8" x14ac:dyDescent="0.25">
      <c r="A12" s="134" t="s">
        <v>152</v>
      </c>
      <c r="B12" s="135"/>
      <c r="C12" s="135"/>
      <c r="D12" s="135"/>
      <c r="E12" s="135"/>
      <c r="F12" s="108">
        <f>' Račun prihoda i rashoda (2)'!E75</f>
        <v>1327.2280841462605</v>
      </c>
      <c r="G12" s="108">
        <f>' Račun prihoda i rashoda (2)'!F75</f>
        <v>1327.2280841462605</v>
      </c>
      <c r="H12" s="108">
        <f>' Račun prihoda i rashoda (2)'!G75</f>
        <v>1327.2280841462605</v>
      </c>
    </row>
    <row r="13" spans="1:8" x14ac:dyDescent="0.25">
      <c r="A13" s="110" t="s">
        <v>153</v>
      </c>
      <c r="B13" s="111"/>
      <c r="C13" s="111"/>
      <c r="D13" s="111"/>
      <c r="E13" s="111"/>
      <c r="F13" s="109">
        <f>F11+F12</f>
        <v>1678756.1757249983</v>
      </c>
      <c r="G13" s="109">
        <f t="shared" ref="G13:H13" si="1">G11+G12</f>
        <v>1691580.8078173725</v>
      </c>
      <c r="H13" s="109">
        <f t="shared" si="1"/>
        <v>1672970.7474284954</v>
      </c>
    </row>
    <row r="14" spans="1:8" x14ac:dyDescent="0.25">
      <c r="A14" s="136" t="s">
        <v>154</v>
      </c>
      <c r="B14" s="137"/>
      <c r="C14" s="137"/>
      <c r="D14" s="137"/>
      <c r="E14" s="137"/>
      <c r="F14" s="109">
        <f>F10-F13</f>
        <v>0</v>
      </c>
      <c r="G14" s="109">
        <f t="shared" ref="G14:H14" si="2">G10-G13</f>
        <v>0</v>
      </c>
      <c r="H14" s="109">
        <f t="shared" si="2"/>
        <v>0</v>
      </c>
    </row>
    <row r="15" spans="1:8" ht="18" x14ac:dyDescent="0.25">
      <c r="A15" s="95"/>
      <c r="B15" s="112"/>
      <c r="C15" s="112"/>
      <c r="D15" s="112"/>
      <c r="E15" s="112"/>
      <c r="F15" s="113"/>
      <c r="G15" s="113"/>
      <c r="H15" s="113"/>
    </row>
    <row r="16" spans="1:8" ht="18" customHeight="1" x14ac:dyDescent="0.25">
      <c r="A16" s="138" t="s">
        <v>155</v>
      </c>
      <c r="B16" s="139"/>
      <c r="C16" s="139"/>
      <c r="D16" s="139"/>
      <c r="E16" s="139"/>
      <c r="F16" s="139"/>
      <c r="G16" s="139"/>
    </row>
    <row r="17" spans="1:8" ht="18" x14ac:dyDescent="0.25">
      <c r="A17" s="95"/>
      <c r="B17" s="112"/>
      <c r="C17" s="112"/>
      <c r="D17" s="112"/>
      <c r="E17" s="112"/>
      <c r="F17" s="114"/>
      <c r="G17" s="114"/>
      <c r="H17" s="114"/>
    </row>
    <row r="18" spans="1:8" ht="38.25" x14ac:dyDescent="0.25">
      <c r="A18" s="103"/>
      <c r="B18" s="104"/>
      <c r="C18" s="104"/>
      <c r="D18" s="105"/>
      <c r="E18" s="106"/>
      <c r="F18" s="107" t="s">
        <v>145</v>
      </c>
      <c r="G18" s="107" t="s">
        <v>146</v>
      </c>
      <c r="H18" s="107" t="s">
        <v>147</v>
      </c>
    </row>
    <row r="19" spans="1:8" ht="15.75" customHeight="1" x14ac:dyDescent="0.25">
      <c r="A19" s="140" t="s">
        <v>156</v>
      </c>
      <c r="B19" s="141"/>
      <c r="C19" s="141"/>
      <c r="D19" s="141"/>
      <c r="E19" s="142"/>
      <c r="F19" s="108"/>
      <c r="G19" s="108"/>
      <c r="H19" s="108"/>
    </row>
    <row r="20" spans="1:8" x14ac:dyDescent="0.25">
      <c r="A20" s="140" t="s">
        <v>157</v>
      </c>
      <c r="B20" s="133"/>
      <c r="C20" s="133"/>
      <c r="D20" s="133"/>
      <c r="E20" s="133"/>
      <c r="F20" s="108"/>
      <c r="G20" s="108"/>
      <c r="H20" s="108"/>
    </row>
    <row r="21" spans="1:8" x14ac:dyDescent="0.25">
      <c r="A21" s="143" t="s">
        <v>158</v>
      </c>
      <c r="B21" s="144"/>
      <c r="C21" s="144"/>
      <c r="D21" s="144"/>
      <c r="E21" s="145"/>
      <c r="F21" s="108">
        <v>22563</v>
      </c>
      <c r="G21" s="108">
        <v>22563</v>
      </c>
      <c r="H21" s="108">
        <v>22563</v>
      </c>
    </row>
    <row r="22" spans="1:8" x14ac:dyDescent="0.25">
      <c r="A22" s="143" t="s">
        <v>159</v>
      </c>
      <c r="B22" s="144"/>
      <c r="C22" s="144"/>
      <c r="D22" s="144"/>
      <c r="E22" s="145"/>
      <c r="F22" s="108"/>
      <c r="G22" s="108"/>
      <c r="H22" s="108"/>
    </row>
    <row r="23" spans="1:8" x14ac:dyDescent="0.25">
      <c r="A23" s="136" t="s">
        <v>160</v>
      </c>
      <c r="B23" s="137"/>
      <c r="C23" s="137"/>
      <c r="D23" s="137"/>
      <c r="E23" s="137"/>
      <c r="F23" s="109">
        <f>F19-F20+F21-F22</f>
        <v>22563</v>
      </c>
      <c r="G23" s="109">
        <f t="shared" ref="G23:H23" si="3">G19-G20+G21-G22</f>
        <v>22563</v>
      </c>
      <c r="H23" s="109">
        <f t="shared" si="3"/>
        <v>22563</v>
      </c>
    </row>
    <row r="24" spans="1:8" x14ac:dyDescent="0.25">
      <c r="A24" s="132" t="s">
        <v>161</v>
      </c>
      <c r="B24" s="133"/>
      <c r="C24" s="133"/>
      <c r="D24" s="133"/>
      <c r="E24" s="133"/>
      <c r="F24" s="108">
        <f>F14+F23</f>
        <v>22563</v>
      </c>
      <c r="G24" s="108">
        <f t="shared" ref="G24:H24" si="4">G14+G23</f>
        <v>22563</v>
      </c>
      <c r="H24" s="108">
        <f t="shared" si="4"/>
        <v>22563</v>
      </c>
    </row>
    <row r="25" spans="1:8" ht="11.25" customHeight="1" x14ac:dyDescent="0.25">
      <c r="A25" s="115"/>
      <c r="B25" s="116"/>
      <c r="C25" s="116"/>
      <c r="D25" s="116"/>
      <c r="E25" s="116"/>
      <c r="F25" s="117"/>
      <c r="G25" s="117"/>
      <c r="H25" s="117"/>
    </row>
    <row r="26" spans="1:8" ht="29.25" customHeight="1" x14ac:dyDescent="0.25">
      <c r="A26" s="130" t="s">
        <v>162</v>
      </c>
      <c r="B26" s="131"/>
      <c r="C26" s="131"/>
      <c r="D26" s="131"/>
      <c r="E26" s="131"/>
      <c r="F26" s="131"/>
      <c r="G26" s="131"/>
    </row>
    <row r="27" spans="1:8" ht="8.25" customHeight="1" x14ac:dyDescent="0.25"/>
    <row r="28" spans="1:8" x14ac:dyDescent="0.25">
      <c r="A28" s="130" t="s">
        <v>163</v>
      </c>
      <c r="B28" s="131"/>
      <c r="C28" s="131"/>
      <c r="D28" s="131"/>
      <c r="E28" s="131"/>
      <c r="F28" s="131"/>
      <c r="G28" s="131"/>
    </row>
    <row r="29" spans="1:8" ht="9" customHeight="1" x14ac:dyDescent="0.25"/>
  </sheetData>
  <mergeCells count="18">
    <mergeCell ref="A10:E10"/>
    <mergeCell ref="A1:G1"/>
    <mergeCell ref="A3:G3"/>
    <mergeCell ref="A5:G5"/>
    <mergeCell ref="A8:E8"/>
    <mergeCell ref="A9:E9"/>
    <mergeCell ref="A28:G28"/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26:G26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D2965-08C4-4D7A-BEE1-85BF9E037FCA}">
  <sheetPr>
    <tabColor rgb="FF92D050"/>
    <pageSetUpPr fitToPage="1"/>
  </sheetPr>
  <dimension ref="A1:D21"/>
  <sheetViews>
    <sheetView workbookViewId="0">
      <selection activeCell="I12" sqref="I12"/>
    </sheetView>
  </sheetViews>
  <sheetFormatPr defaultRowHeight="15" x14ac:dyDescent="0.25"/>
  <cols>
    <col min="1" max="1" width="37.7109375" style="34" customWidth="1"/>
    <col min="2" max="4" width="16.7109375" style="34" customWidth="1"/>
    <col min="5" max="16384" width="9.140625" style="34"/>
  </cols>
  <sheetData>
    <row r="1" spans="1:4" ht="18" x14ac:dyDescent="0.25">
      <c r="A1" s="33"/>
      <c r="B1" s="33"/>
      <c r="C1" s="35"/>
      <c r="D1" s="35"/>
    </row>
    <row r="2" spans="1:4" ht="15.75" x14ac:dyDescent="0.25">
      <c r="A2" s="149" t="s">
        <v>123</v>
      </c>
      <c r="B2" s="150"/>
      <c r="C2" s="150"/>
    </row>
    <row r="3" spans="1:4" ht="18" x14ac:dyDescent="0.25">
      <c r="A3" s="33"/>
      <c r="B3" s="33"/>
      <c r="C3" s="35"/>
      <c r="D3" s="35">
        <v>7.5345000000000004</v>
      </c>
    </row>
    <row r="4" spans="1:4" ht="25.5" x14ac:dyDescent="0.25">
      <c r="A4" s="36" t="s">
        <v>124</v>
      </c>
      <c r="B4" s="37" t="s">
        <v>125</v>
      </c>
      <c r="C4" s="37" t="s">
        <v>126</v>
      </c>
      <c r="D4" s="37" t="s">
        <v>127</v>
      </c>
    </row>
    <row r="5" spans="1:4" ht="15.75" customHeight="1" x14ac:dyDescent="0.25">
      <c r="A5" s="38" t="s">
        <v>128</v>
      </c>
      <c r="B5" s="43">
        <f t="shared" ref="B5:D5" si="0">B6+B9+B11+B14+B18</f>
        <v>1678756.1757249983</v>
      </c>
      <c r="C5" s="43">
        <f t="shared" si="0"/>
        <v>1691580.8078173725</v>
      </c>
      <c r="D5" s="43">
        <f t="shared" si="0"/>
        <v>1672970.7474284954</v>
      </c>
    </row>
    <row r="6" spans="1:4" ht="15.75" customHeight="1" x14ac:dyDescent="0.25">
      <c r="A6" s="38" t="s">
        <v>129</v>
      </c>
      <c r="B6" s="43">
        <f t="shared" ref="B6:D6" si="1">B7+B8</f>
        <v>1651548</v>
      </c>
      <c r="C6" s="43">
        <f t="shared" si="1"/>
        <v>1664372.6320923741</v>
      </c>
      <c r="D6" s="43">
        <f t="shared" si="1"/>
        <v>1645762.5717034971</v>
      </c>
    </row>
    <row r="7" spans="1:4" x14ac:dyDescent="0.25">
      <c r="A7" s="44" t="s">
        <v>130</v>
      </c>
      <c r="B7" s="40">
        <f>PLAN!C16</f>
        <v>1651548</v>
      </c>
      <c r="C7" s="40">
        <f>PLAN!D16</f>
        <v>1664372.6320923741</v>
      </c>
      <c r="D7" s="40">
        <f>PLAN!E16</f>
        <v>1645762.5717034971</v>
      </c>
    </row>
    <row r="8" spans="1:4" x14ac:dyDescent="0.25">
      <c r="A8" s="45" t="s">
        <v>131</v>
      </c>
      <c r="B8" s="40"/>
      <c r="C8" s="40"/>
      <c r="D8" s="40"/>
    </row>
    <row r="9" spans="1:4" x14ac:dyDescent="0.25">
      <c r="A9" s="38" t="s">
        <v>132</v>
      </c>
      <c r="B9" s="43">
        <f t="shared" ref="B9:D9" si="2">B10</f>
        <v>27208.175724998338</v>
      </c>
      <c r="C9" s="43">
        <f t="shared" si="2"/>
        <v>27208.175724998338</v>
      </c>
      <c r="D9" s="43">
        <f t="shared" si="2"/>
        <v>27208.175724998338</v>
      </c>
    </row>
    <row r="10" spans="1:4" x14ac:dyDescent="0.25">
      <c r="A10" s="46" t="s">
        <v>133</v>
      </c>
      <c r="B10" s="40">
        <f>PLAN!C81</f>
        <v>27208.175724998338</v>
      </c>
      <c r="C10" s="40">
        <f>PLAN!D81</f>
        <v>27208.175724998338</v>
      </c>
      <c r="D10" s="40">
        <f>PLAN!E81</f>
        <v>27208.175724998338</v>
      </c>
    </row>
    <row r="11" spans="1:4" x14ac:dyDescent="0.25">
      <c r="A11" s="38" t="s">
        <v>134</v>
      </c>
      <c r="B11" s="43">
        <f t="shared" ref="B11:D11" si="3">B13+B12</f>
        <v>0</v>
      </c>
      <c r="C11" s="43">
        <f t="shared" si="3"/>
        <v>0</v>
      </c>
      <c r="D11" s="43">
        <f t="shared" si="3"/>
        <v>0</v>
      </c>
    </row>
    <row r="12" spans="1:4" x14ac:dyDescent="0.25">
      <c r="A12" s="45" t="s">
        <v>135</v>
      </c>
      <c r="B12" s="40">
        <f>PLAN!C73</f>
        <v>0</v>
      </c>
      <c r="C12" s="40">
        <f>PLAN!D73</f>
        <v>0</v>
      </c>
      <c r="D12" s="40">
        <f>PLAN!E73</f>
        <v>0</v>
      </c>
    </row>
    <row r="13" spans="1:4" x14ac:dyDescent="0.25">
      <c r="A13" s="45" t="s">
        <v>136</v>
      </c>
      <c r="B13" s="40">
        <f>PLAN!C117</f>
        <v>0</v>
      </c>
      <c r="C13" s="40">
        <f>PLAN!D117</f>
        <v>0</v>
      </c>
      <c r="D13" s="40">
        <f>PLAN!E117</f>
        <v>0</v>
      </c>
    </row>
    <row r="14" spans="1:4" x14ac:dyDescent="0.25">
      <c r="A14" s="38" t="s">
        <v>137</v>
      </c>
      <c r="B14" s="43">
        <f t="shared" ref="B14:D14" si="4">B15+B16+B17</f>
        <v>0</v>
      </c>
      <c r="C14" s="43">
        <f t="shared" si="4"/>
        <v>0</v>
      </c>
      <c r="D14" s="43">
        <f t="shared" si="4"/>
        <v>0</v>
      </c>
    </row>
    <row r="15" spans="1:4" x14ac:dyDescent="0.25">
      <c r="A15" s="45" t="s">
        <v>138</v>
      </c>
      <c r="B15" s="40"/>
      <c r="C15" s="40"/>
      <c r="D15" s="40"/>
    </row>
    <row r="16" spans="1:4" x14ac:dyDescent="0.25">
      <c r="A16" s="45" t="s">
        <v>139</v>
      </c>
      <c r="B16" s="40">
        <f>PLAN!C125</f>
        <v>0</v>
      </c>
      <c r="C16" s="40">
        <f>PLAN!D125</f>
        <v>0</v>
      </c>
      <c r="D16" s="40">
        <f>PLAN!E125</f>
        <v>0</v>
      </c>
    </row>
    <row r="17" spans="1:4" ht="25.5" x14ac:dyDescent="0.25">
      <c r="A17" s="46" t="s">
        <v>140</v>
      </c>
      <c r="B17" s="40"/>
      <c r="C17" s="40"/>
      <c r="D17" s="40"/>
    </row>
    <row r="18" spans="1:4" x14ac:dyDescent="0.25">
      <c r="A18" s="38" t="s">
        <v>141</v>
      </c>
      <c r="B18" s="43">
        <f t="shared" ref="B18:D18" si="5">B19</f>
        <v>0</v>
      </c>
      <c r="C18" s="43">
        <f t="shared" si="5"/>
        <v>0</v>
      </c>
      <c r="D18" s="43">
        <f t="shared" si="5"/>
        <v>0</v>
      </c>
    </row>
    <row r="19" spans="1:4" x14ac:dyDescent="0.25">
      <c r="A19" s="39" t="s">
        <v>142</v>
      </c>
      <c r="B19" s="40"/>
      <c r="C19" s="40"/>
      <c r="D19" s="40"/>
    </row>
    <row r="21" spans="1:4" x14ac:dyDescent="0.25">
      <c r="B21" s="41"/>
      <c r="C21" s="41"/>
      <c r="D21" s="41"/>
    </row>
  </sheetData>
  <mergeCells count="1">
    <mergeCell ref="A2:C2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CADC4-9A93-4844-8A71-057784498B52}">
  <sheetPr>
    <tabColor rgb="FF92D050"/>
    <pageSetUpPr fitToPage="1"/>
  </sheetPr>
  <dimension ref="A1:D14"/>
  <sheetViews>
    <sheetView workbookViewId="0">
      <selection activeCell="B8" sqref="B8:D8"/>
    </sheetView>
  </sheetViews>
  <sheetFormatPr defaultRowHeight="15" x14ac:dyDescent="0.25"/>
  <cols>
    <col min="1" max="1" width="52.140625" style="34" customWidth="1"/>
    <col min="2" max="4" width="16.7109375" style="34" customWidth="1"/>
    <col min="5" max="16384" width="9.140625" style="34"/>
  </cols>
  <sheetData>
    <row r="1" spans="1:4" ht="18" x14ac:dyDescent="0.25">
      <c r="A1" s="33"/>
      <c r="B1" s="33"/>
      <c r="C1" s="35"/>
      <c r="D1" s="35"/>
    </row>
    <row r="2" spans="1:4" ht="15.75" x14ac:dyDescent="0.25">
      <c r="A2" s="149" t="s">
        <v>164</v>
      </c>
      <c r="B2" s="150"/>
      <c r="C2" s="150"/>
      <c r="D2" s="150"/>
    </row>
    <row r="3" spans="1:4" ht="18" x14ac:dyDescent="0.25">
      <c r="A3" s="33"/>
      <c r="B3" s="33"/>
      <c r="C3" s="35"/>
      <c r="D3" s="35"/>
    </row>
    <row r="4" spans="1:4" ht="25.5" x14ac:dyDescent="0.25">
      <c r="A4" s="36" t="s">
        <v>124</v>
      </c>
      <c r="B4" s="37" t="s">
        <v>165</v>
      </c>
      <c r="C4" s="37" t="s">
        <v>166</v>
      </c>
      <c r="D4" s="37" t="s">
        <v>167</v>
      </c>
    </row>
    <row r="5" spans="1:4" ht="15.75" customHeight="1" x14ac:dyDescent="0.25">
      <c r="A5" s="38" t="s">
        <v>128</v>
      </c>
      <c r="B5" s="40">
        <f t="shared" ref="B5:D5" si="0">B6+B10</f>
        <v>1678756.1757249983</v>
      </c>
      <c r="C5" s="40">
        <f t="shared" si="0"/>
        <v>1691580.8078173725</v>
      </c>
      <c r="D5" s="40">
        <f t="shared" si="0"/>
        <v>1672970.7474284954</v>
      </c>
    </row>
    <row r="6" spans="1:4" ht="15.75" customHeight="1" x14ac:dyDescent="0.25">
      <c r="A6" s="38" t="s">
        <v>168</v>
      </c>
      <c r="B6" s="40">
        <f t="shared" ref="B6:D6" si="1">B7+B8+B9</f>
        <v>1678756.1757249983</v>
      </c>
      <c r="C6" s="40">
        <f t="shared" si="1"/>
        <v>1691580.8078173725</v>
      </c>
      <c r="D6" s="40">
        <f t="shared" si="1"/>
        <v>1672970.7474284954</v>
      </c>
    </row>
    <row r="7" spans="1:4" x14ac:dyDescent="0.25">
      <c r="A7" s="42" t="s">
        <v>169</v>
      </c>
      <c r="B7" s="47"/>
      <c r="C7" s="47"/>
      <c r="D7" s="47"/>
    </row>
    <row r="8" spans="1:4" x14ac:dyDescent="0.25">
      <c r="A8" s="48" t="s">
        <v>170</v>
      </c>
      <c r="B8" s="40">
        <f>PLAN!C6</f>
        <v>1678756.1757249983</v>
      </c>
      <c r="C8" s="40">
        <f>PLAN!D6</f>
        <v>1691580.8078173725</v>
      </c>
      <c r="D8" s="40">
        <f>PLAN!E6</f>
        <v>1672970.7474284954</v>
      </c>
    </row>
    <row r="9" spans="1:4" x14ac:dyDescent="0.25">
      <c r="A9" s="49" t="s">
        <v>171</v>
      </c>
      <c r="B9" s="47"/>
      <c r="C9" s="47"/>
      <c r="D9" s="47"/>
    </row>
    <row r="10" spans="1:4" x14ac:dyDescent="0.25">
      <c r="A10" s="38" t="s">
        <v>172</v>
      </c>
      <c r="B10" s="40">
        <f t="shared" ref="B10:D10" si="2">B11</f>
        <v>0</v>
      </c>
      <c r="C10" s="40">
        <f t="shared" si="2"/>
        <v>0</v>
      </c>
      <c r="D10" s="40">
        <f t="shared" si="2"/>
        <v>0</v>
      </c>
    </row>
    <row r="11" spans="1:4" x14ac:dyDescent="0.25">
      <c r="A11" s="46" t="s">
        <v>173</v>
      </c>
      <c r="B11" s="47"/>
      <c r="C11" s="47"/>
      <c r="D11" s="47"/>
    </row>
    <row r="13" spans="1:4" x14ac:dyDescent="0.25">
      <c r="A13" s="50"/>
    </row>
    <row r="14" spans="1:4" x14ac:dyDescent="0.25">
      <c r="B14" s="41"/>
      <c r="C14" s="41"/>
      <c r="D14" s="41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PLAN</vt:lpstr>
      <vt:lpstr> Račun prihoda i rashoda (2)</vt:lpstr>
      <vt:lpstr>sažetak</vt:lpstr>
      <vt:lpstr>Rashodi prema izvorima finan</vt:lpstr>
      <vt:lpstr>Rashodi prema funkcijskoj k </vt:lpstr>
      <vt:lpstr>' Račun prihoda i rashoda (2)'!Podrucje_ispisa</vt:lpstr>
      <vt:lpstr>'Rashodi prema funkcijskoj k 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Rimac</dc:creator>
  <cp:lastModifiedBy>Martina Čvorig</cp:lastModifiedBy>
  <cp:lastPrinted>2022-11-11T12:51:12Z</cp:lastPrinted>
  <dcterms:created xsi:type="dcterms:W3CDTF">2022-09-22T07:34:12Z</dcterms:created>
  <dcterms:modified xsi:type="dcterms:W3CDTF">2022-12-29T08:46:20Z</dcterms:modified>
</cp:coreProperties>
</file>